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J38" s="1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E38" s="1"/>
  <c r="G51"/>
  <c r="G38" s="1"/>
  <c r="H51"/>
  <c r="F51" s="1"/>
  <c r="I51"/>
  <c r="I38" s="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H54" s="1"/>
  <c r="I60"/>
  <c r="J60"/>
  <c r="J54" s="1"/>
  <c r="E61"/>
  <c r="G61"/>
  <c r="H61"/>
  <c r="F61" s="1"/>
  <c r="I61"/>
  <c r="J61"/>
  <c r="F65"/>
  <c r="K66"/>
  <c r="K64" s="1"/>
  <c r="E67"/>
  <c r="G67"/>
  <c r="H67"/>
  <c r="F67" s="1"/>
  <c r="I67"/>
  <c r="J67"/>
  <c r="J66" s="1"/>
  <c r="J64" s="1"/>
  <c r="K67"/>
  <c r="L67"/>
  <c r="L66" s="1"/>
  <c r="M67"/>
  <c r="M66" s="1"/>
  <c r="M64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M63"/>
  <c r="I64"/>
  <c r="G64"/>
  <c r="F38"/>
  <c r="L63"/>
  <c r="J62"/>
  <c r="I22"/>
  <c r="I62" s="1"/>
  <c r="G22"/>
  <c r="G62" s="1"/>
  <c r="E64"/>
  <c r="K63"/>
  <c r="E62"/>
  <c r="F85"/>
  <c r="F84" s="1"/>
  <c r="F76"/>
  <c r="F75" s="1"/>
  <c r="F68"/>
  <c r="F66" s="1"/>
  <c r="F64" s="1"/>
  <c r="H66"/>
  <c r="H64" s="1"/>
  <c r="F55"/>
  <c r="H38"/>
  <c r="H62" s="1"/>
  <c r="F26"/>
  <c r="F25" s="1"/>
  <c r="F23"/>
  <c r="F22" s="1"/>
  <c r="F80"/>
  <c r="F60"/>
  <c r="H63" l="1"/>
  <c r="H103"/>
  <c r="E63"/>
  <c r="E103"/>
  <c r="I63"/>
  <c r="I103"/>
  <c r="G63"/>
  <c r="G103"/>
  <c r="J63"/>
  <c r="J103"/>
  <c r="F54"/>
  <c r="F62" s="1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<sst xmlns="http://schemas.openxmlformats.org/spreadsheetml/2006/main" count="241" uniqueCount="170">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</sst>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3/B1_2016_03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42460</v>
          </cell>
          <cell r="H9">
            <v>121565598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320806</v>
          </cell>
          <cell r="H90">
            <v>0</v>
          </cell>
          <cell r="I90">
            <v>24975</v>
          </cell>
          <cell r="J90">
            <v>381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63596</v>
          </cell>
          <cell r="H108">
            <v>0</v>
          </cell>
          <cell r="I108">
            <v>1580</v>
          </cell>
          <cell r="J108">
            <v>12654</v>
          </cell>
        </row>
        <row r="112">
          <cell r="E112">
            <v>0</v>
          </cell>
          <cell r="G112">
            <v>23100</v>
          </cell>
          <cell r="H112">
            <v>0</v>
          </cell>
          <cell r="I112">
            <v>14700</v>
          </cell>
          <cell r="J112">
            <v>-13035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145908</v>
          </cell>
          <cell r="H186">
            <v>0</v>
          </cell>
          <cell r="I186">
            <v>-84</v>
          </cell>
          <cell r="J186">
            <v>22866</v>
          </cell>
        </row>
        <row r="189">
          <cell r="E189">
            <v>30000</v>
          </cell>
          <cell r="G189">
            <v>13943</v>
          </cell>
          <cell r="H189">
            <v>0</v>
          </cell>
          <cell r="I189">
            <v>0</v>
          </cell>
          <cell r="J189">
            <v>0</v>
          </cell>
        </row>
        <row r="195">
          <cell r="E195">
            <v>185000</v>
          </cell>
          <cell r="G195">
            <v>0</v>
          </cell>
          <cell r="H195">
            <v>0</v>
          </cell>
          <cell r="I195">
            <v>0</v>
          </cell>
          <cell r="J195">
            <v>41658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266000</v>
          </cell>
          <cell r="G204">
            <v>69446</v>
          </cell>
          <cell r="H204">
            <v>0</v>
          </cell>
          <cell r="I204">
            <v>3475</v>
          </cell>
          <cell r="J204">
            <v>0</v>
          </cell>
        </row>
        <row r="222">
          <cell r="E222">
            <v>6000</v>
          </cell>
          <cell r="G222">
            <v>3403</v>
          </cell>
          <cell r="H222">
            <v>0</v>
          </cell>
          <cell r="I222">
            <v>366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15000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35000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64524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-210502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-1720</v>
          </cell>
          <cell r="J571">
            <v>0</v>
          </cell>
        </row>
        <row r="572">
          <cell r="G572">
            <v>0</v>
          </cell>
          <cell r="H572">
            <v>0</v>
          </cell>
          <cell r="I572">
            <v>-78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35700</v>
          </cell>
          <cell r="H585">
            <v>0</v>
          </cell>
          <cell r="I585">
            <v>-35700</v>
          </cell>
          <cell r="J585">
            <v>0</v>
          </cell>
        </row>
        <row r="588">
          <cell r="E588">
            <v>0</v>
          </cell>
          <cell r="G588">
            <v>-1555</v>
          </cell>
          <cell r="I588">
            <v>1555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 t="str">
            <v>06.04.2016 г.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42460</v>
      </c>
      <c r="G11" s="414" t="s">
        <v>168</v>
      </c>
      <c r="H11" s="413">
        <f>+[1]OTCHET!H9</f>
        <v>121565598</v>
      </c>
      <c r="I11" s="412">
        <f>+[1]OTCHET!I9</f>
        <v>0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448757</v>
      </c>
      <c r="G22" s="330">
        <f>+G23+G25+G36+G37</f>
        <v>407502</v>
      </c>
      <c r="H22" s="329">
        <f>+H23+H25+H36+H37</f>
        <v>0</v>
      </c>
      <c r="I22" s="329">
        <f>+I23+I25+I36+I37</f>
        <v>41255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448757</v>
      </c>
      <c r="G25" s="321">
        <f>+G26+G30+G31+G32+G33</f>
        <v>407502</v>
      </c>
      <c r="H25" s="320">
        <f>+H26+H30+H31+H32+H33</f>
        <v>0</v>
      </c>
      <c r="I25" s="320">
        <f>+I26+I30+I31+I32+I33</f>
        <v>41255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346162</v>
      </c>
      <c r="G30" s="287">
        <f>[1]OTCHET!G90+[1]OTCHET!G93+[1]OTCHET!G94</f>
        <v>320806</v>
      </c>
      <c r="H30" s="286">
        <f>[1]OTCHET!H90+[1]OTCHET!H93+[1]OTCHET!H94</f>
        <v>0</v>
      </c>
      <c r="I30" s="286">
        <f>[1]OTCHET!I90+[1]OTCHET!I93+[1]OTCHET!I94</f>
        <v>24975</v>
      </c>
      <c r="J30" s="285">
        <f>[1]OTCHET!J90+[1]OTCHET!J93+[1]OTCHET!J94</f>
        <v>381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77830</v>
      </c>
      <c r="G31" s="83">
        <f>[1]OTCHET!G108</f>
        <v>63596</v>
      </c>
      <c r="H31" s="82">
        <f>[1]OTCHET!H108</f>
        <v>0</v>
      </c>
      <c r="I31" s="82">
        <f>[1]OTCHET!I108</f>
        <v>1580</v>
      </c>
      <c r="J31" s="81">
        <f>[1]OTCHET!J108</f>
        <v>12654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24765</v>
      </c>
      <c r="G32" s="83">
        <f>[1]OTCHET!G112+[1]OTCHET!G120+[1]OTCHET!G136+[1]OTCHET!G137</f>
        <v>23100</v>
      </c>
      <c r="H32" s="82">
        <f>[1]OTCHET!H112+[1]OTCHET!H120+[1]OTCHET!H136+[1]OTCHET!H137</f>
        <v>0</v>
      </c>
      <c r="I32" s="82">
        <f>[1]OTCHET!I112+[1]OTCHET!I120+[1]OTCHET!I136+[1]OTCHET!I137</f>
        <v>14700</v>
      </c>
      <c r="J32" s="81">
        <f>[1]OTCHET!J112+[1]OTCHET!J120+[1]OTCHET!J136+[1]OTCHET!J137</f>
        <v>-13035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1235000</v>
      </c>
      <c r="F38" s="253">
        <f>SUM(F39:F53)-F44-F46-F51-F52</f>
        <v>300981</v>
      </c>
      <c r="G38" s="252">
        <f>SUM(G39:G53)-G44-G46-G51-G52</f>
        <v>232700</v>
      </c>
      <c r="H38" s="251">
        <f>SUM(H39:H53)-H44-H46-H51-H52</f>
        <v>0</v>
      </c>
      <c r="I38" s="251">
        <f>SUM(I39:I53)-I44-I46-I51-I52</f>
        <v>3757</v>
      </c>
      <c r="J38" s="250">
        <f>SUM(J39:J53)-J44-J46-J51-J52</f>
        <v>64524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168690</v>
      </c>
      <c r="G39" s="244">
        <f>[1]OTCHET!G186</f>
        <v>145908</v>
      </c>
      <c r="H39" s="243">
        <f>[1]OTCHET!H186</f>
        <v>0</v>
      </c>
      <c r="I39" s="243">
        <f>[1]OTCHET!I186</f>
        <v>-84</v>
      </c>
      <c r="J39" s="242">
        <f>[1]OTCHET!J186</f>
        <v>22866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30000</v>
      </c>
      <c r="F40" s="84">
        <f>+G40+H40+I40+J40</f>
        <v>13943</v>
      </c>
      <c r="G40" s="83">
        <f>[1]OTCHET!G189</f>
        <v>13943</v>
      </c>
      <c r="H40" s="82">
        <f>[1]OTCHET!H189</f>
        <v>0</v>
      </c>
      <c r="I40" s="82">
        <f>[1]OTCHET!I189</f>
        <v>0</v>
      </c>
      <c r="J40" s="81">
        <f>[1]OTCHET!J189</f>
        <v>0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185000</v>
      </c>
      <c r="F41" s="84">
        <f>+G41+H41+I41+J41</f>
        <v>41658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41658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276800</v>
      </c>
      <c r="F42" s="84">
        <f>+G42+H42+I42+J42</f>
        <v>76690</v>
      </c>
      <c r="G42" s="83">
        <f>+[1]OTCHET!G204+[1]OTCHET!G222+[1]OTCHET!G269</f>
        <v>72849</v>
      </c>
      <c r="H42" s="82">
        <f>+[1]OTCHET!H204+[1]OTCHET!H222+[1]OTCHET!H269</f>
        <v>0</v>
      </c>
      <c r="I42" s="82">
        <f>+[1]OTCHET!I204+[1]OTCHET!I222+[1]OTCHET!I269</f>
        <v>3841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0</v>
      </c>
      <c r="G48" s="83">
        <f>[1]OTCHET!G273+[1]OTCHET!G274+[1]OTCHET!G282+[1]OTCHET!G285</f>
        <v>0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35000</v>
      </c>
      <c r="F54" s="197">
        <f>+F55+F56+F60</f>
        <v>64524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64524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35000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64524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64524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212300</v>
      </c>
      <c r="G62" s="160">
        <f>+G22-G38+G54-G61</f>
        <v>174802</v>
      </c>
      <c r="H62" s="159">
        <f>+H22-H38+H54-H61</f>
        <v>0</v>
      </c>
      <c r="I62" s="159">
        <f>+I22-I38+I54-I61</f>
        <v>37498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-212300</v>
      </c>
      <c r="G64" s="146">
        <f>SUM(+G66+G74+G75+G82+G83+G84+G87+G88+G89+G90+G91+G92+G93)</f>
        <v>-174802</v>
      </c>
      <c r="H64" s="145">
        <f>SUM(+H66+H74+H75+H82+H83+H84+H87+H88+H89+H90+H91+H92+H93)</f>
        <v>0</v>
      </c>
      <c r="I64" s="145">
        <f>SUM(+I66+I74+I75+I82+I83+I84+I87+I88+I89+I90+I91+I92+I93)</f>
        <v>-37498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-212300</v>
      </c>
      <c r="G89" s="83">
        <f>+[1]OTCHET!G567+[1]OTCHET!G568+[1]OTCHET!G569+[1]OTCHET!G570+[1]OTCHET!G571+[1]OTCHET!G572+[1]OTCHET!G573</f>
        <v>-210502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-1798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35700</v>
      </c>
      <c r="H93" s="75">
        <f>[1]OTCHET!H585</f>
        <v>0</v>
      </c>
      <c r="I93" s="75">
        <f>[1]OTCHET!I585</f>
        <v>-35700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-1555</v>
      </c>
      <c r="H94" s="66">
        <f>+[1]OTCHET!H588</f>
        <v>0</v>
      </c>
      <c r="I94" s="66">
        <f>+[1]OTCHET!I588</f>
        <v>1555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 t="str">
        <f>+[1]OTCHET!B599</f>
        <v>06.04.2016 г.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2016-04-22T10:22:52Z</dcterms:created>
  <dcterms:modified xsi:type="dcterms:W3CDTF">2016-04-22T10:23:41Z</dcterms:modified>
</cp:coreProperties>
</file>