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[1]list!$B$712:$B$723</definedName>
    <definedName name="EBK_DEIN">[1]list!$B$11:$B$275</definedName>
    <definedName name="EBK_DEIN2">[1]list!$B$11:$C$275</definedName>
    <definedName name="OP_LIST">[1]list!$A$281:$A$304</definedName>
    <definedName name="OP_LIST2">[1]list!$A$281:$B$304</definedName>
    <definedName name="PRBK">[1]list!$A$310:$B$709</definedName>
    <definedName name="_xlnm.Print_Area" localSheetId="0">'OTCHET-agregirani pokazateli'!$B$8:$J$112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E62" s="1"/>
  <c r="G23"/>
  <c r="H23"/>
  <c r="I23"/>
  <c r="J23"/>
  <c r="F24"/>
  <c r="H25"/>
  <c r="H22" s="1"/>
  <c r="J25"/>
  <c r="J22" s="1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E38"/>
  <c r="G38"/>
  <c r="I38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H44"/>
  <c r="F44" s="1"/>
  <c r="I44"/>
  <c r="J44"/>
  <c r="J38" s="1"/>
  <c r="E45"/>
  <c r="G45"/>
  <c r="H45"/>
  <c r="F45" s="1"/>
  <c r="I45"/>
  <c r="J45"/>
  <c r="E46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K54"/>
  <c r="L54"/>
  <c r="M54"/>
  <c r="E55"/>
  <c r="E54" s="1"/>
  <c r="G55"/>
  <c r="G54" s="1"/>
  <c r="H55"/>
  <c r="I55"/>
  <c r="I54" s="1"/>
  <c r="J55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H54" s="1"/>
  <c r="I60"/>
  <c r="J60"/>
  <c r="J54" s="1"/>
  <c r="E61"/>
  <c r="G61"/>
  <c r="H61"/>
  <c r="F61" s="1"/>
  <c r="I61"/>
  <c r="J61"/>
  <c r="F65"/>
  <c r="E67"/>
  <c r="G67"/>
  <c r="H67"/>
  <c r="F67" s="1"/>
  <c r="I67"/>
  <c r="J67"/>
  <c r="J66" s="1"/>
  <c r="K67"/>
  <c r="K66" s="1"/>
  <c r="K64" s="1"/>
  <c r="L67"/>
  <c r="L66" s="1"/>
  <c r="M67"/>
  <c r="M66" s="1"/>
  <c r="M64" s="1"/>
  <c r="E68"/>
  <c r="E66" s="1"/>
  <c r="G68"/>
  <c r="G66" s="1"/>
  <c r="H68"/>
  <c r="I68"/>
  <c r="I66" s="1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I76"/>
  <c r="I75" s="1"/>
  <c r="J76"/>
  <c r="E77"/>
  <c r="G77"/>
  <c r="F77" s="1"/>
  <c r="H77"/>
  <c r="I77"/>
  <c r="J77"/>
  <c r="E78"/>
  <c r="G78"/>
  <c r="F78" s="1"/>
  <c r="H78"/>
  <c r="I78"/>
  <c r="J78"/>
  <c r="F79"/>
  <c r="E80"/>
  <c r="G80"/>
  <c r="H80"/>
  <c r="H75" s="1"/>
  <c r="I80"/>
  <c r="J80"/>
  <c r="J75" s="1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H84"/>
  <c r="J84"/>
  <c r="K84"/>
  <c r="L84"/>
  <c r="M84"/>
  <c r="E85"/>
  <c r="E84" s="1"/>
  <c r="G85"/>
  <c r="G84" s="1"/>
  <c r="H85"/>
  <c r="I85"/>
  <c r="I84" s="1"/>
  <c r="J85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L64" l="1"/>
  <c r="K63"/>
  <c r="I64"/>
  <c r="G64"/>
  <c r="F38"/>
  <c r="M63"/>
  <c r="E64"/>
  <c r="E63" s="1"/>
  <c r="J64"/>
  <c r="F66"/>
  <c r="L63"/>
  <c r="J62"/>
  <c r="I22"/>
  <c r="I62" s="1"/>
  <c r="G22"/>
  <c r="G62" s="1"/>
  <c r="F85"/>
  <c r="F84" s="1"/>
  <c r="F76"/>
  <c r="F75" s="1"/>
  <c r="F68"/>
  <c r="H66"/>
  <c r="H64" s="1"/>
  <c r="F55"/>
  <c r="H38"/>
  <c r="H62" s="1"/>
  <c r="F26"/>
  <c r="F25" s="1"/>
  <c r="F23"/>
  <c r="F22" s="1"/>
  <c r="F80"/>
  <c r="F60"/>
  <c r="H63" l="1"/>
  <c r="H103"/>
  <c r="G63"/>
  <c r="G103"/>
  <c r="J63"/>
  <c r="J103"/>
  <c r="I63"/>
  <c r="I103"/>
  <c r="F64"/>
  <c r="E103"/>
  <c r="F54"/>
  <c r="F62" s="1"/>
  <c r="F63" l="1"/>
  <c r="F103"/>
  <c r="B63" l="1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<sst xmlns="http://schemas.openxmlformats.org/spreadsheetml/2006/main" count="241" uniqueCount="170">
  <si>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</si>
  <si>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</si>
  <si>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</si>
  <si>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</si>
  <si>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</si>
  <si>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</si>
  <si>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</si>
  <si>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</si>
  <si>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</si>
  <si>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</si>
  <si>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</si>
  <si>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</si>
  <si>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</si>
  <si>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</si>
  <si>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</si>
  <si>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</si>
  <si>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</si>
  <si>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</si>
  <si>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</si>
  <si>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</si>
  <si>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</si>
  <si>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</si>
  <si>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</si>
  <si>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</si>
  <si>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</si>
  <si>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</si>
  <si>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</si>
  <si>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</si>
  <si>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</si>
  <si>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</si>
  <si>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</si>
  <si>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</si>
  <si>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</si>
  <si>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</si>
  <si>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</si>
  <si>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</si>
  <si>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</si>
  <si>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</si>
  <si>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</si>
  <si>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</si>
  <si>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</si>
  <si>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</si>
  <si>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</si>
  <si>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</si>
  <si>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</si>
  <si>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</si>
  <si>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</si>
  <si>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</si>
  <si>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</si>
  <si>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</si>
  <si>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</si>
  <si>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</si>
  <si>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</si>
  <si>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</si>
  <si>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</si>
  <si>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</si>
  <si>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</si>
  <si>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</si>
  <si>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</si>
  <si>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</si>
  <si>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</si>
  <si>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</si>
  <si>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</si>
  <si>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</si>
  <si>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</si>
  <si>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</si>
  <si>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</si>
  <si>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</si>
  <si>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</si>
  <si>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</si>
  <si>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</si>
  <si>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</si>
  <si>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</si>
  <si>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</si>
  <si>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</si>
  <si>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</si>
  <si>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</si>
  <si>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</si>
  <si>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</si>
  <si>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</si>
  <si>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</si>
  <si>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</si>
  <si>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</si>
  <si>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</si>
  <si>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</si>
  <si>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</si>
  <si>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</si>
  <si>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</si>
  <si>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</si>
  <si>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</si>
  <si>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</si>
  <si>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</si>
  <si>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</si>
  <si>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</si>
  <si>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</si>
  <si>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</si>
  <si>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</si>
  <si>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</si>
  <si>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</si>
  <si>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</si>
  <si>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</si>
  <si>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</si>
  <si>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</si>
  <si>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</si>
  <si>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</si>
  <si>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</si>
  <si>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</si>
  <si>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</si>
  <si>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</si>
  <si>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</si>
  <si>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</si>
  <si>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</si>
  <si>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</si>
  <si>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</si>
  <si>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</si>
  <si>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</si>
  <si>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</si>
  <si>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</si>
  <si>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</si>
  <si>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</si>
  <si>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</si>
  <si>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</si>
  <si>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</si>
  <si>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</si>
  <si>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</si>
  <si>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</si>
  <si>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</si>
  <si>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</si>
  <si>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</si>
  <si>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</si>
  <si>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</si>
  <si>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</si>
  <si>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</si>
  <si>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</si>
  <si>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</si>
  <si>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</si>
  <si>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</si>
  <si>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</si>
  <si>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</si>
  <si>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</si>
  <si>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</si>
  <si>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</si>
  <si>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</si>
  <si>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</si>
  <si>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</si>
  <si>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</si>
  <si>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</si>
  <si>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</si>
  <si>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</si>
  <si>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</si>
  <si>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</si>
  <si>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</si>
  <si>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</si>
  <si>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</si>
  <si>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</si>
  <si>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</si>
  <si>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</si>
  <si>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</si>
  <si>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</si>
  <si>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</si>
  <si>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2016 г.</t>
  </si>
  <si>
    <t>Годишен         уточнен план                           2016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</si>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</sst>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07/B1_2016_07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42582</v>
          </cell>
          <cell r="H9">
            <v>121565598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582707</v>
          </cell>
          <cell r="H90">
            <v>0</v>
          </cell>
          <cell r="I90">
            <v>31725</v>
          </cell>
          <cell r="J90">
            <v>479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177354</v>
          </cell>
          <cell r="H108">
            <v>0</v>
          </cell>
          <cell r="I108">
            <v>1580</v>
          </cell>
          <cell r="J108">
            <v>23618</v>
          </cell>
        </row>
        <row r="112">
          <cell r="E112">
            <v>0</v>
          </cell>
          <cell r="G112">
            <v>25900</v>
          </cell>
          <cell r="H112">
            <v>0</v>
          </cell>
          <cell r="I112">
            <v>20300</v>
          </cell>
          <cell r="J112">
            <v>-24097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728200</v>
          </cell>
          <cell r="G186">
            <v>332897</v>
          </cell>
          <cell r="H186">
            <v>0</v>
          </cell>
          <cell r="I186">
            <v>-84</v>
          </cell>
          <cell r="J186">
            <v>54911</v>
          </cell>
        </row>
        <row r="189">
          <cell r="E189">
            <v>53000</v>
          </cell>
          <cell r="G189">
            <v>46733</v>
          </cell>
          <cell r="H189">
            <v>0</v>
          </cell>
          <cell r="I189">
            <v>0</v>
          </cell>
          <cell r="J189">
            <v>0</v>
          </cell>
        </row>
        <row r="195">
          <cell r="E195">
            <v>185000</v>
          </cell>
          <cell r="G195">
            <v>0</v>
          </cell>
          <cell r="H195">
            <v>0</v>
          </cell>
          <cell r="I195">
            <v>0</v>
          </cell>
          <cell r="J195">
            <v>96102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266000</v>
          </cell>
          <cell r="G204">
            <v>160497</v>
          </cell>
          <cell r="H204">
            <v>0</v>
          </cell>
          <cell r="I204">
            <v>9821</v>
          </cell>
          <cell r="J204">
            <v>0</v>
          </cell>
        </row>
        <row r="222">
          <cell r="E222">
            <v>6000</v>
          </cell>
          <cell r="G222">
            <v>7133</v>
          </cell>
          <cell r="H222">
            <v>0</v>
          </cell>
          <cell r="I222">
            <v>501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53">
          <cell r="E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E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63"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E269">
            <v>4800</v>
          </cell>
          <cell r="G269">
            <v>4694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13000</v>
          </cell>
          <cell r="G274">
            <v>5925</v>
          </cell>
          <cell r="H274">
            <v>0</v>
          </cell>
          <cell r="I274">
            <v>0</v>
          </cell>
          <cell r="J274">
            <v>0</v>
          </cell>
        </row>
        <row r="282">
          <cell r="E282">
            <v>2000</v>
          </cell>
          <cell r="G282">
            <v>1920</v>
          </cell>
          <cell r="H282">
            <v>0</v>
          </cell>
          <cell r="I282">
            <v>0</v>
          </cell>
          <cell r="J282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E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355">
          <cell r="E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69">
          <cell r="E369">
            <v>58000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7">
          <cell r="E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82">
          <cell r="E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6">
          <cell r="E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3">
          <cell r="E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6">
          <cell r="E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151013</v>
          </cell>
        </row>
        <row r="420">
          <cell r="E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55">
          <cell r="E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65">
          <cell r="E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7">
          <cell r="E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0">
          <cell r="E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5">
          <cell r="E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30">
          <cell r="E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G565">
            <v>0</v>
          </cell>
          <cell r="H565">
            <v>0</v>
          </cell>
          <cell r="J565">
            <v>0</v>
          </cell>
        </row>
        <row r="566">
          <cell r="G566">
            <v>0</v>
          </cell>
          <cell r="H566">
            <v>0</v>
          </cell>
          <cell r="J566">
            <v>0</v>
          </cell>
        </row>
        <row r="567">
          <cell r="G567">
            <v>-268254</v>
          </cell>
          <cell r="H567">
            <v>0</v>
          </cell>
          <cell r="I567">
            <v>0</v>
          </cell>
          <cell r="J567">
            <v>0</v>
          </cell>
        </row>
        <row r="568">
          <cell r="G568">
            <v>0</v>
          </cell>
          <cell r="I568">
            <v>0</v>
          </cell>
          <cell r="J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-1089</v>
          </cell>
          <cell r="J571">
            <v>0</v>
          </cell>
        </row>
        <row r="572">
          <cell r="G572">
            <v>0</v>
          </cell>
          <cell r="H572">
            <v>0</v>
          </cell>
          <cell r="I572">
            <v>-186</v>
          </cell>
          <cell r="J572">
            <v>0</v>
          </cell>
        </row>
        <row r="573">
          <cell r="I573">
            <v>0</v>
          </cell>
        </row>
        <row r="574">
          <cell r="G574">
            <v>0</v>
          </cell>
          <cell r="J574">
            <v>0</v>
          </cell>
        </row>
        <row r="575">
          <cell r="G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J579">
            <v>0</v>
          </cell>
        </row>
        <row r="581">
          <cell r="H581">
            <v>0</v>
          </cell>
          <cell r="I581">
            <v>0</v>
          </cell>
          <cell r="J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G585">
            <v>42092</v>
          </cell>
          <cell r="H585">
            <v>0</v>
          </cell>
          <cell r="I585">
            <v>-42092</v>
          </cell>
          <cell r="J585">
            <v>0</v>
          </cell>
        </row>
        <row r="588">
          <cell r="E588">
            <v>0</v>
          </cell>
          <cell r="G588">
            <v>-6513</v>
          </cell>
          <cell r="I588">
            <v>6513</v>
          </cell>
          <cell r="J588">
            <v>0</v>
          </cell>
        </row>
        <row r="594">
          <cell r="G594" t="str">
            <v>Спаска Янева</v>
          </cell>
        </row>
        <row r="597">
          <cell r="D597" t="str">
            <v>Спаска Янева</v>
          </cell>
          <cell r="G597" t="str">
            <v>Мария Стоянова</v>
          </cell>
        </row>
        <row r="599">
          <cell r="B599" t="str">
            <v>06.04.2016 г.</v>
          </cell>
          <cell r="E599" t="str">
            <v>02/9714448</v>
          </cell>
          <cell r="F599" t="str">
            <v>02/9708833</v>
          </cell>
          <cell r="H599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0" zoomScale="75" zoomScaleNormal="75" workbookViewId="0">
      <selection activeCell="B105" sqref="B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169</v>
      </c>
      <c r="F11" s="415">
        <f>[1]OTCHET!F9</f>
        <v>42582</v>
      </c>
      <c r="G11" s="414" t="s">
        <v>168</v>
      </c>
      <c r="H11" s="413">
        <f>+[1]OTCHET!H9</f>
        <v>121565598</v>
      </c>
      <c r="I11" s="412">
        <f>+[1]OTCHET!I9</f>
        <v>0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167</v>
      </c>
      <c r="C12" s="401"/>
      <c r="D12" s="407"/>
      <c r="E12" s="16"/>
      <c r="F12" s="406"/>
      <c r="G12" s="16"/>
      <c r="H12" s="399"/>
      <c r="I12" s="405" t="s">
        <v>166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165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164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163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162</v>
      </c>
      <c r="D17" s="380"/>
      <c r="E17" s="379" t="s">
        <v>161</v>
      </c>
      <c r="F17" s="378" t="s">
        <v>160</v>
      </c>
      <c r="G17" s="377" t="s">
        <v>159</v>
      </c>
      <c r="H17" s="376"/>
      <c r="I17" s="375"/>
      <c r="J17" s="374"/>
      <c r="K17" s="373"/>
      <c r="L17" s="373"/>
      <c r="M17" s="373"/>
      <c r="N17" s="372"/>
      <c r="O17" s="371" t="s">
        <v>158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157</v>
      </c>
      <c r="C18" s="369"/>
      <c r="D18" s="369"/>
      <c r="E18" s="368"/>
      <c r="F18" s="367"/>
      <c r="G18" s="366" t="s">
        <v>156</v>
      </c>
      <c r="H18" s="365" t="s">
        <v>155</v>
      </c>
      <c r="I18" s="365" t="s">
        <v>154</v>
      </c>
      <c r="J18" s="364" t="s">
        <v>153</v>
      </c>
      <c r="K18" s="363" t="s">
        <v>152</v>
      </c>
      <c r="L18" s="363" t="s">
        <v>152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151</v>
      </c>
      <c r="C20" s="351"/>
      <c r="D20" s="351"/>
      <c r="E20" s="350" t="s">
        <v>150</v>
      </c>
      <c r="F20" s="350" t="s">
        <v>149</v>
      </c>
      <c r="G20" s="349" t="s">
        <v>148</v>
      </c>
      <c r="H20" s="348" t="s">
        <v>147</v>
      </c>
      <c r="I20" s="348" t="s">
        <v>146</v>
      </c>
      <c r="J20" s="347" t="s">
        <v>145</v>
      </c>
      <c r="K20" s="346" t="s">
        <v>144</v>
      </c>
      <c r="L20" s="346" t="s">
        <v>143</v>
      </c>
      <c r="M20" s="346" t="s">
        <v>143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142</v>
      </c>
      <c r="C22" s="333" t="s">
        <v>141</v>
      </c>
      <c r="D22" s="332"/>
      <c r="E22" s="331">
        <f>+E23+E25+E36+E37</f>
        <v>1200000</v>
      </c>
      <c r="F22" s="331">
        <f>+F23+F25+F36+F37</f>
        <v>839566</v>
      </c>
      <c r="G22" s="330">
        <f>+G23+G25+G36+G37</f>
        <v>785961</v>
      </c>
      <c r="H22" s="329">
        <f>+H23+H25+H36+H37</f>
        <v>0</v>
      </c>
      <c r="I22" s="329">
        <f>+I23+I25+I36+I37</f>
        <v>53605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141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140</v>
      </c>
      <c r="C23" s="247" t="s">
        <v>139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139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138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137</v>
      </c>
      <c r="C25" s="323" t="s">
        <v>136</v>
      </c>
      <c r="D25" s="323"/>
      <c r="E25" s="322">
        <f>+E26+E30+E31+E32+E33</f>
        <v>1200000</v>
      </c>
      <c r="F25" s="322">
        <f>+F26+F30+F31+F32+F33</f>
        <v>839566</v>
      </c>
      <c r="G25" s="321">
        <f>+G26+G30+G31+G32+G33</f>
        <v>785961</v>
      </c>
      <c r="H25" s="320">
        <f>+H26+H30+H31+H32+H33</f>
        <v>0</v>
      </c>
      <c r="I25" s="320">
        <f>+I26+I30+I31+I32+I33</f>
        <v>53605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136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135</v>
      </c>
      <c r="C26" s="317" t="s">
        <v>134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134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133</v>
      </c>
      <c r="C27" s="311" t="s">
        <v>132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132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131</v>
      </c>
      <c r="C28" s="303" t="s">
        <v>130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130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129</v>
      </c>
      <c r="C29" s="296" t="s">
        <v>128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128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127</v>
      </c>
      <c r="C30" s="289" t="s">
        <v>126</v>
      </c>
      <c r="D30" s="289"/>
      <c r="E30" s="288">
        <f>[1]OTCHET!E90+[1]OTCHET!E93+[1]OTCHET!E94</f>
        <v>1200000</v>
      </c>
      <c r="F30" s="288">
        <f>+G30+H30+I30+J30</f>
        <v>614911</v>
      </c>
      <c r="G30" s="287">
        <f>[1]OTCHET!G90+[1]OTCHET!G93+[1]OTCHET!G94</f>
        <v>582707</v>
      </c>
      <c r="H30" s="286">
        <f>[1]OTCHET!H90+[1]OTCHET!H93+[1]OTCHET!H94</f>
        <v>0</v>
      </c>
      <c r="I30" s="286">
        <f>[1]OTCHET!I90+[1]OTCHET!I93+[1]OTCHET!I94</f>
        <v>31725</v>
      </c>
      <c r="J30" s="285">
        <f>[1]OTCHET!J90+[1]OTCHET!J93+[1]OTCHET!J94</f>
        <v>479</v>
      </c>
      <c r="K30" s="226"/>
      <c r="L30" s="226"/>
      <c r="M30" s="226"/>
      <c r="N30" s="192"/>
      <c r="O30" s="284" t="s">
        <v>126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125</v>
      </c>
      <c r="C31" s="283" t="s">
        <v>124</v>
      </c>
      <c r="D31" s="283"/>
      <c r="E31" s="84">
        <f>[1]OTCHET!E108</f>
        <v>0</v>
      </c>
      <c r="F31" s="84">
        <f>+G31+H31+I31+J31</f>
        <v>202552</v>
      </c>
      <c r="G31" s="83">
        <f>[1]OTCHET!G108</f>
        <v>177354</v>
      </c>
      <c r="H31" s="82">
        <f>[1]OTCHET!H108</f>
        <v>0</v>
      </c>
      <c r="I31" s="82">
        <f>[1]OTCHET!I108</f>
        <v>1580</v>
      </c>
      <c r="J31" s="81">
        <f>[1]OTCHET!J108</f>
        <v>23618</v>
      </c>
      <c r="K31" s="226"/>
      <c r="L31" s="226"/>
      <c r="M31" s="226"/>
      <c r="N31" s="192"/>
      <c r="O31" s="80" t="s">
        <v>124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123</v>
      </c>
      <c r="C32" s="283" t="s">
        <v>122</v>
      </c>
      <c r="D32" s="283"/>
      <c r="E32" s="84">
        <f>[1]OTCHET!E112+[1]OTCHET!E120+[1]OTCHET!E136+[1]OTCHET!E137</f>
        <v>0</v>
      </c>
      <c r="F32" s="84">
        <f>+G32+H32+I32+J32</f>
        <v>22103</v>
      </c>
      <c r="G32" s="83">
        <f>[1]OTCHET!G112+[1]OTCHET!G120+[1]OTCHET!G136+[1]OTCHET!G137</f>
        <v>25900</v>
      </c>
      <c r="H32" s="82">
        <f>[1]OTCHET!H112+[1]OTCHET!H120+[1]OTCHET!H136+[1]OTCHET!H137</f>
        <v>0</v>
      </c>
      <c r="I32" s="82">
        <f>[1]OTCHET!I112+[1]OTCHET!I120+[1]OTCHET!I136+[1]OTCHET!I137</f>
        <v>20300</v>
      </c>
      <c r="J32" s="81">
        <f>[1]OTCHET!J112+[1]OTCHET!J120+[1]OTCHET!J136+[1]OTCHET!J137</f>
        <v>-24097</v>
      </c>
      <c r="K32" s="219"/>
      <c r="L32" s="219"/>
      <c r="M32" s="219"/>
      <c r="N32" s="192"/>
      <c r="O32" s="80" t="s">
        <v>122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121</v>
      </c>
      <c r="C33" s="282" t="s">
        <v>120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120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119</v>
      </c>
      <c r="C36" s="267" t="s">
        <v>118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118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117</v>
      </c>
      <c r="C37" s="180" t="s">
        <v>116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116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115</v>
      </c>
      <c r="C38" s="255" t="s">
        <v>114</v>
      </c>
      <c r="D38" s="254"/>
      <c r="E38" s="253">
        <f>SUM(E39:E53)-E44-E46-E51-E52</f>
        <v>1258000</v>
      </c>
      <c r="F38" s="253">
        <f>SUM(F39:F53)-F44-F46-F51-F52</f>
        <v>721050</v>
      </c>
      <c r="G38" s="252">
        <f>SUM(G39:G53)-G44-G46-G51-G52</f>
        <v>559799</v>
      </c>
      <c r="H38" s="251">
        <f>SUM(H39:H53)-H44-H46-H51-H52</f>
        <v>0</v>
      </c>
      <c r="I38" s="251">
        <f>SUM(I39:I53)-I44-I46-I51-I52</f>
        <v>10238</v>
      </c>
      <c r="J38" s="250">
        <f>SUM(J39:J53)-J44-J46-J51-J52</f>
        <v>151013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114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113</v>
      </c>
      <c r="C39" s="247" t="s">
        <v>112</v>
      </c>
      <c r="D39" s="246"/>
      <c r="E39" s="245">
        <f>[1]OTCHET!E186</f>
        <v>728200</v>
      </c>
      <c r="F39" s="245">
        <f>+G39+H39+I39+J39</f>
        <v>387724</v>
      </c>
      <c r="G39" s="244">
        <f>[1]OTCHET!G186</f>
        <v>332897</v>
      </c>
      <c r="H39" s="243">
        <f>[1]OTCHET!H186</f>
        <v>0</v>
      </c>
      <c r="I39" s="243">
        <f>[1]OTCHET!I186</f>
        <v>-84</v>
      </c>
      <c r="J39" s="242">
        <f>[1]OTCHET!J186</f>
        <v>54911</v>
      </c>
      <c r="K39" s="241"/>
      <c r="L39" s="241"/>
      <c r="M39" s="241"/>
      <c r="N39" s="53"/>
      <c r="O39" s="240" t="s">
        <v>112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111</v>
      </c>
      <c r="C40" s="85" t="s">
        <v>110</v>
      </c>
      <c r="D40" s="93"/>
      <c r="E40" s="84">
        <f>[1]OTCHET!E189</f>
        <v>53000</v>
      </c>
      <c r="F40" s="84">
        <f>+G40+H40+I40+J40</f>
        <v>46733</v>
      </c>
      <c r="G40" s="83">
        <f>[1]OTCHET!G189</f>
        <v>46733</v>
      </c>
      <c r="H40" s="82">
        <f>[1]OTCHET!H189</f>
        <v>0</v>
      </c>
      <c r="I40" s="82">
        <f>[1]OTCHET!I189</f>
        <v>0</v>
      </c>
      <c r="J40" s="81">
        <f>[1]OTCHET!J189</f>
        <v>0</v>
      </c>
      <c r="K40" s="226"/>
      <c r="L40" s="226"/>
      <c r="M40" s="226"/>
      <c r="N40" s="53"/>
      <c r="O40" s="80" t="s">
        <v>110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109</v>
      </c>
      <c r="C41" s="85" t="s">
        <v>108</v>
      </c>
      <c r="D41" s="93"/>
      <c r="E41" s="84">
        <f>+[1]OTCHET!E195+[1]OTCHET!E203</f>
        <v>185000</v>
      </c>
      <c r="F41" s="84">
        <f>+G41+H41+I41+J41</f>
        <v>96102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96102</v>
      </c>
      <c r="K41" s="226"/>
      <c r="L41" s="226"/>
      <c r="M41" s="226"/>
      <c r="N41" s="53"/>
      <c r="O41" s="80" t="s">
        <v>108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107</v>
      </c>
      <c r="C42" s="85" t="s">
        <v>106</v>
      </c>
      <c r="D42" s="93"/>
      <c r="E42" s="84">
        <f>+[1]OTCHET!E204+[1]OTCHET!E222+[1]OTCHET!E269</f>
        <v>276800</v>
      </c>
      <c r="F42" s="84">
        <f>+G42+H42+I42+J42</f>
        <v>182646</v>
      </c>
      <c r="G42" s="83">
        <f>+[1]OTCHET!G204+[1]OTCHET!G222+[1]OTCHET!G269</f>
        <v>172324</v>
      </c>
      <c r="H42" s="82">
        <f>+[1]OTCHET!H204+[1]OTCHET!H222+[1]OTCHET!H269</f>
        <v>0</v>
      </c>
      <c r="I42" s="82">
        <f>+[1]OTCHET!I204+[1]OTCHET!I222+[1]OTCHET!I269</f>
        <v>10322</v>
      </c>
      <c r="J42" s="81">
        <f>+[1]OTCHET!J204+[1]OTCHET!J222+[1]OTCHET!J269</f>
        <v>0</v>
      </c>
      <c r="K42" s="226"/>
      <c r="L42" s="226"/>
      <c r="M42" s="226"/>
      <c r="N42" s="53"/>
      <c r="O42" s="80" t="s">
        <v>106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105</v>
      </c>
      <c r="C43" s="78" t="s">
        <v>104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104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103</v>
      </c>
      <c r="C44" s="234" t="s">
        <v>102</v>
      </c>
      <c r="D44" s="234"/>
      <c r="E44" s="233">
        <f>+[1]OTCHET!E235+[1]OTCHET!E236+[1]OTCHET!E237+[1]OTCHET!E238+[1]OTCHET!E241+[1]OTCHET!E242+[1]OTCHET!E245</f>
        <v>0</v>
      </c>
      <c r="F44" s="233">
        <f>+G44+H44+I44+J44</f>
        <v>0</v>
      </c>
      <c r="G44" s="232">
        <f>+[1]OTCHET!G235+[1]OTCHET!G236+[1]OTCHET!G237+[1]OTCHET!G238+[1]OTCHET!G241+[1]OTCHET!G242+[1]OTCHET!G245</f>
        <v>0</v>
      </c>
      <c r="H44" s="231">
        <f>+[1]OTCHET!H235+[1]OTCHET!H236+[1]OTCHET!H237+[1]OTCHET!H238+[1]OTCHET!H241+[1]OTCHET!H242+[1]OTCHET!H245</f>
        <v>0</v>
      </c>
      <c r="I44" s="230">
        <f>+[1]OTCHET!I235+[1]OTCHET!I236+[1]OTCHET!I237+[1]OTCHET!I238+[1]OTCHET!I241+[1]OTCHET!I242+[1]OTCHET!I245</f>
        <v>0</v>
      </c>
      <c r="J44" s="229">
        <f>+[1]OTCHET!J235+[1]OTCHET!J236+[1]OTCHET!J237+[1]OTCHET!J238+[1]OTCHET!J241+[1]OTCHET!J242+[1]OTCHET!J245</f>
        <v>0</v>
      </c>
      <c r="K44" s="226"/>
      <c r="L44" s="226"/>
      <c r="M44" s="226"/>
      <c r="N44" s="53"/>
      <c r="O44" s="228" t="s">
        <v>102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101</v>
      </c>
      <c r="C45" s="100" t="s">
        <v>100</v>
      </c>
      <c r="D45" s="101"/>
      <c r="E45" s="239">
        <f>+[1]OTCHET!E253+[1]OTCHET!E254+[1]OTCHET!E255+[1]OTCHET!E256</f>
        <v>0</v>
      </c>
      <c r="F45" s="239">
        <f>+G45+H45+I45+J45</f>
        <v>0</v>
      </c>
      <c r="G45" s="238">
        <f>+[1]OTCHET!G253+[1]OTCHET!G254+[1]OTCHET!G255+[1]OTCHET!G256</f>
        <v>0</v>
      </c>
      <c r="H45" s="237">
        <f>+[1]OTCHET!H253+[1]OTCHET!H254+[1]OTCHET!H255+[1]OTCHET!H256</f>
        <v>0</v>
      </c>
      <c r="I45" s="237">
        <f>+[1]OTCHET!I253+[1]OTCHET!I254+[1]OTCHET!I255+[1]OTCHET!I256</f>
        <v>0</v>
      </c>
      <c r="J45" s="236">
        <f>+[1]OTCHET!J253+[1]OTCHET!J254+[1]OTCHET!J255+[1]OTCHET!J256</f>
        <v>0</v>
      </c>
      <c r="K45" s="226"/>
      <c r="L45" s="226"/>
      <c r="M45" s="226"/>
      <c r="N45" s="53"/>
      <c r="O45" s="235" t="s">
        <v>100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99</v>
      </c>
      <c r="C46" s="234" t="s">
        <v>98</v>
      </c>
      <c r="D46" s="234"/>
      <c r="E46" s="233">
        <f>+[1]OTCHET!E254</f>
        <v>0</v>
      </c>
      <c r="F46" s="233">
        <f>+G46+H46+I46+J46</f>
        <v>0</v>
      </c>
      <c r="G46" s="232">
        <f>+[1]OTCHET!G254</f>
        <v>0</v>
      </c>
      <c r="H46" s="231">
        <f>+[1]OTCHET!H254</f>
        <v>0</v>
      </c>
      <c r="I46" s="230">
        <f>+[1]OTCHET!I254</f>
        <v>0</v>
      </c>
      <c r="J46" s="229">
        <f>+[1]OTCHET!J254</f>
        <v>0</v>
      </c>
      <c r="K46" s="226"/>
      <c r="L46" s="226"/>
      <c r="M46" s="226"/>
      <c r="N46" s="53"/>
      <c r="O46" s="228" t="s">
        <v>98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97</v>
      </c>
      <c r="C47" s="85" t="s">
        <v>96</v>
      </c>
      <c r="D47" s="93"/>
      <c r="E47" s="84">
        <f>+[1]OTCHET!E263+[1]OTCHET!E267+[1]OTCHET!E268+[1]OTCHET!E270</f>
        <v>0</v>
      </c>
      <c r="F47" s="84">
        <f>+G47+H47+I47+J47</f>
        <v>0</v>
      </c>
      <c r="G47" s="83">
        <f>+[1]OTCHET!G263+[1]OTCHET!G267+[1]OTCHET!G268+[1]OTCHET!G270</f>
        <v>0</v>
      </c>
      <c r="H47" s="82">
        <f>+[1]OTCHET!H263+[1]OTCHET!H267+[1]OTCHET!H268+[1]OTCHET!H270</f>
        <v>0</v>
      </c>
      <c r="I47" s="82">
        <f>+[1]OTCHET!I263+[1]OTCHET!I267+[1]OTCHET!I268+[1]OTCHET!I270</f>
        <v>0</v>
      </c>
      <c r="J47" s="81">
        <f>+[1]OTCHET!J263+[1]OTCHET!J267+[1]OTCHET!J268+[1]OTCHET!J270</f>
        <v>0</v>
      </c>
      <c r="K47" s="226"/>
      <c r="L47" s="226"/>
      <c r="M47" s="226"/>
      <c r="N47" s="53"/>
      <c r="O47" s="80" t="s">
        <v>96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95</v>
      </c>
      <c r="C48" s="85" t="s">
        <v>94</v>
      </c>
      <c r="D48" s="93"/>
      <c r="E48" s="84">
        <f>[1]OTCHET!E273+[1]OTCHET!E274+[1]OTCHET!E282+[1]OTCHET!E285</f>
        <v>15000</v>
      </c>
      <c r="F48" s="84">
        <f>+G48+H48+I48+J48</f>
        <v>7845</v>
      </c>
      <c r="G48" s="83">
        <f>[1]OTCHET!G273+[1]OTCHET!G274+[1]OTCHET!G282+[1]OTCHET!G285</f>
        <v>7845</v>
      </c>
      <c r="H48" s="82">
        <f>[1]OTCHET!H273+[1]OTCHET!H274+[1]OTCHET!H282+[1]OTCHET!H285</f>
        <v>0</v>
      </c>
      <c r="I48" s="82">
        <f>[1]OTCHET!I273+[1]OTCHET!I274+[1]OTCHET!I282+[1]OTCHET!I285</f>
        <v>0</v>
      </c>
      <c r="J48" s="81">
        <f>[1]OTCHET!J273+[1]OTCHET!J274+[1]OTCHET!J282+[1]OTCHET!J285</f>
        <v>0</v>
      </c>
      <c r="K48" s="226"/>
      <c r="L48" s="226"/>
      <c r="M48" s="226"/>
      <c r="N48" s="53"/>
      <c r="O48" s="80" t="s">
        <v>94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93</v>
      </c>
      <c r="C49" s="85" t="s">
        <v>92</v>
      </c>
      <c r="D49" s="85"/>
      <c r="E49" s="84">
        <f>+[1]OTCHET!E286</f>
        <v>0</v>
      </c>
      <c r="F49" s="84">
        <f>+G49+H49+I49+J49</f>
        <v>0</v>
      </c>
      <c r="G49" s="83">
        <f>+[1]OTCHET!G286</f>
        <v>0</v>
      </c>
      <c r="H49" s="82">
        <f>+[1]OTCHET!H286</f>
        <v>0</v>
      </c>
      <c r="I49" s="82">
        <f>+[1]OTCHET!I286</f>
        <v>0</v>
      </c>
      <c r="J49" s="81">
        <f>+[1]OTCHET!J286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+[1]OTCHET!E291</f>
        <v>0</v>
      </c>
      <c r="F50" s="77">
        <f>+G50+H50+I50+J50</f>
        <v>0</v>
      </c>
      <c r="G50" s="76">
        <f>+[1]OTCHET!G291</f>
        <v>0</v>
      </c>
      <c r="H50" s="75">
        <f>+[1]OTCHET!H291</f>
        <v>0</v>
      </c>
      <c r="I50" s="75">
        <f>+[1]OTCHET!I291</f>
        <v>0</v>
      </c>
      <c r="J50" s="74">
        <f>+[1]OTCHET!J291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[1]OTCHET!E292</f>
        <v>0</v>
      </c>
      <c r="F51" s="223">
        <f>+G51+H51+I51+J51</f>
        <v>0</v>
      </c>
      <c r="G51" s="222">
        <f>[1]OTCHET!G292</f>
        <v>0</v>
      </c>
      <c r="H51" s="221">
        <f>[1]OTCHET!H292</f>
        <v>0</v>
      </c>
      <c r="I51" s="221">
        <f>[1]OTCHET!I292</f>
        <v>0</v>
      </c>
      <c r="J51" s="220">
        <f>[1]OTCHET!J292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[1]OTCHET!E294</f>
        <v>0</v>
      </c>
      <c r="F52" s="214">
        <f>+G52+H52+I52+J52</f>
        <v>0</v>
      </c>
      <c r="G52" s="213">
        <f>[1]OTCHET!G294</f>
        <v>0</v>
      </c>
      <c r="H52" s="212">
        <f>[1]OTCHET!H294</f>
        <v>0</v>
      </c>
      <c r="I52" s="212">
        <f>[1]OTCHET!I294</f>
        <v>0</v>
      </c>
      <c r="J52" s="211">
        <f>[1]OTCHET!J294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+[1]OTCHET!E295</f>
        <v>0</v>
      </c>
      <c r="F53" s="205">
        <f>+G53+H53+I53+J53</f>
        <v>0</v>
      </c>
      <c r="G53" s="204">
        <f>+[1]OTCHET!G295</f>
        <v>0</v>
      </c>
      <c r="H53" s="203">
        <f>+[1]OTCHET!H295</f>
        <v>0</v>
      </c>
      <c r="I53" s="203">
        <f>+[1]OTCHET!I295</f>
        <v>0</v>
      </c>
      <c r="J53" s="202">
        <f>+[1]OTCHET!J295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58000</v>
      </c>
      <c r="F54" s="197">
        <f>+F55+F56+F60</f>
        <v>151013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151013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+[1]OTCHET!E355+[1]OTCHET!E369+[1]OTCHET!E382</f>
        <v>58000</v>
      </c>
      <c r="F55" s="98">
        <f>+G55+H55+I55+J55</f>
        <v>0</v>
      </c>
      <c r="G55" s="97">
        <f>+[1]OTCHET!G355+[1]OTCHET!G369+[1]OTCHET!G382</f>
        <v>0</v>
      </c>
      <c r="H55" s="96">
        <f>+[1]OTCHET!H355+[1]OTCHET!H369+[1]OTCHET!H382</f>
        <v>0</v>
      </c>
      <c r="I55" s="96">
        <f>+[1]OTCHET!I355+[1]OTCHET!I369+[1]OTCHET!I382</f>
        <v>0</v>
      </c>
      <c r="J55" s="95">
        <f>+[1]OTCHET!J355+[1]OTCHET!J369+[1]OTCHET!J382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+[1]OTCHET!E377+[1]OTCHET!E385+[1]OTCHET!E390+[1]OTCHET!E393+[1]OTCHET!E396+[1]OTCHET!E399+[1]OTCHET!E400+[1]OTCHET!E403+[1]OTCHET!E416+[1]OTCHET!E417+[1]OTCHET!E418+[1]OTCHET!E419+[1]OTCHET!E420</f>
        <v>0</v>
      </c>
      <c r="F56" s="92">
        <f>+G56+H56+I56+J56</f>
        <v>0</v>
      </c>
      <c r="G56" s="91">
        <f>+[1]OTCHET!G377+[1]OTCHET!G385+[1]OTCHET!G390+[1]OTCHET!G393+[1]OTCHET!G396+[1]OTCHET!G399+[1]OTCHET!G400+[1]OTCHET!G403+[1]OTCHET!G416+[1]OTCHET!G417+[1]OTCHET!G418+[1]OTCHET!G419+[1]OTCHET!G420</f>
        <v>0</v>
      </c>
      <c r="H56" s="90">
        <f>+[1]OTCHET!H377+[1]OTCHET!H385+[1]OTCHET!H390+[1]OTCHET!H393+[1]OTCHET!H396+[1]OTCHET!H399+[1]OTCHET!H400+[1]OTCHET!H403+[1]OTCHET!H416+[1]OTCHET!H417+[1]OTCHET!H418+[1]OTCHET!H419+[1]OTCHET!H420</f>
        <v>0</v>
      </c>
      <c r="I56" s="90">
        <f>+[1]OTCHET!I377+[1]OTCHET!I385+[1]OTCHET!I390+[1]OTCHET!I393+[1]OTCHET!I396+[1]OTCHET!I399+[1]OTCHET!I400+[1]OTCHET!I403+[1]OTCHET!I416+[1]OTCHET!I417+[1]OTCHET!I418+[1]OTCHET!I419+[1]OTCHET!I420</f>
        <v>0</v>
      </c>
      <c r="J56" s="89">
        <f>+[1]OTCHET!J377+[1]OTCHET!J385+[1]OTCHET!J390+[1]OTCHET!J393+[1]OTCHET!J396+[1]OTCHET!J399+[1]OTCHET!J400+[1]OTCHET!J403+[1]OTCHET!J416+[1]OTCHET!J417+[1]OTCHET!J418+[1]OTCHET!J419+[1]OTCHET!J420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+[1]OTCHET!E416+[1]OTCHET!E417+[1]OTCHET!E418+[1]OTCHET!E419+[1]OTCHET!E420</f>
        <v>0</v>
      </c>
      <c r="F57" s="120">
        <f>+G57+H57+I57+J57</f>
        <v>0</v>
      </c>
      <c r="G57" s="119">
        <f>+[1]OTCHET!G416+[1]OTCHET!G417+[1]OTCHET!G418+[1]OTCHET!G419+[1]OTCHET!G420</f>
        <v>0</v>
      </c>
      <c r="H57" s="118">
        <f>+[1]OTCHET!H416+[1]OTCHET!H417+[1]OTCHET!H418+[1]OTCHET!H419+[1]OTCHET!H420</f>
        <v>0</v>
      </c>
      <c r="I57" s="118">
        <f>+[1]OTCHET!I416+[1]OTCHET!I417+[1]OTCHET!I418+[1]OTCHET!I419+[1]OTCHET!I420</f>
        <v>0</v>
      </c>
      <c r="J57" s="117">
        <f>+[1]OTCHET!J416+[1]OTCHET!J417+[1]OTCHET!J418+[1]OTCHET!J419+[1]OTCHET!J420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[1]OTCHET!E399</f>
        <v>0</v>
      </c>
      <c r="F58" s="188">
        <f>+G58+H58+I58+J58</f>
        <v>0</v>
      </c>
      <c r="G58" s="187">
        <f>[1]OTCHET!G399</f>
        <v>0</v>
      </c>
      <c r="H58" s="186">
        <f>[1]OTCHET!H399</f>
        <v>0</v>
      </c>
      <c r="I58" s="186">
        <f>[1]OTCHET!I399</f>
        <v>0</v>
      </c>
      <c r="J58" s="185">
        <f>[1]OTCHET!J399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[1]OTCHET!E406</f>
        <v>0</v>
      </c>
      <c r="F60" s="178">
        <f>+G60+H60+I60+J60</f>
        <v>151013</v>
      </c>
      <c r="G60" s="177">
        <f>[1]OTCHET!G406</f>
        <v>0</v>
      </c>
      <c r="H60" s="176">
        <f>[1]OTCHET!H406</f>
        <v>0</v>
      </c>
      <c r="I60" s="176">
        <f>[1]OTCHET!I406</f>
        <v>0</v>
      </c>
      <c r="J60" s="175">
        <f>[1]OTCHET!J406</f>
        <v>151013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+[1]OTCHET!E246</f>
        <v>0</v>
      </c>
      <c r="F61" s="169">
        <f>+G61+H61+I61+J61</f>
        <v>0</v>
      </c>
      <c r="G61" s="168">
        <f>+[1]OTCHET!G246</f>
        <v>0</v>
      </c>
      <c r="H61" s="167">
        <f>+[1]OTCHET!H246</f>
        <v>0</v>
      </c>
      <c r="I61" s="167">
        <f>+[1]OTCHET!I246</f>
        <v>0</v>
      </c>
      <c r="J61" s="166">
        <f>+[1]OTCHET!J246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269529</v>
      </c>
      <c r="G62" s="160">
        <f>+G22-G38+G54-G61</f>
        <v>226162</v>
      </c>
      <c r="H62" s="159">
        <f>+H22-H38+H54-H61</f>
        <v>0</v>
      </c>
      <c r="I62" s="159">
        <f>+I22-I38+I54-I61</f>
        <v>43367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-269529</v>
      </c>
      <c r="G64" s="146">
        <f>SUM(+G66+G74+G75+G82+G83+G84+G87+G88+G89+G90+G91+G92+G93)</f>
        <v>-226162</v>
      </c>
      <c r="H64" s="145">
        <f>SUM(+H66+H74+H75+H82+H83+H84+H87+H88+H89+H90+H91+H92+H93)</f>
        <v>0</v>
      </c>
      <c r="I64" s="145">
        <f>SUM(+I66+I74+I75+I82+I83+I84+I87+I88+I89+I90+I91+I92+I93)</f>
        <v>-43367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+[1]OTCHET!E476+[1]OTCHET!E477+[1]OTCHET!E480+[1]OTCHET!E481+[1]OTCHET!E484+[1]OTCHET!E485+[1]OTCHET!E489</f>
        <v>0</v>
      </c>
      <c r="F67" s="113">
        <f>+G67+H67+I67+J67</f>
        <v>0</v>
      </c>
      <c r="G67" s="112">
        <f>+[1]OTCHET!G476+[1]OTCHET!G477+[1]OTCHET!G480+[1]OTCHET!G481+[1]OTCHET!G484+[1]OTCHET!G485+[1]OTCHET!G489</f>
        <v>0</v>
      </c>
      <c r="H67" s="111">
        <f>+[1]OTCHET!H476+[1]OTCHET!H477+[1]OTCHET!H480+[1]OTCHET!H481+[1]OTCHET!H484+[1]OTCHET!H485+[1]OTCHET!H489</f>
        <v>0</v>
      </c>
      <c r="I67" s="111">
        <f>+[1]OTCHET!I476+[1]OTCHET!I477+[1]OTCHET!I480+[1]OTCHET!I481+[1]OTCHET!I484+[1]OTCHET!I485+[1]OTCHET!I489</f>
        <v>0</v>
      </c>
      <c r="J67" s="110">
        <f>+[1]OTCHET!J476+[1]OTCHET!J477+[1]OTCHET!J480+[1]OTCHET!J481+[1]OTCHET!J484+[1]OTCHET!J485+[1]OTCHET!J489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+[1]OTCHET!E478+[1]OTCHET!E479+[1]OTCHET!E482+[1]OTCHET!E483+[1]OTCHET!E486+[1]OTCHET!E487+[1]OTCHET!E488+[1]OTCHET!E490</f>
        <v>0</v>
      </c>
      <c r="F68" s="126">
        <f>+G68+H68+I68+J68</f>
        <v>0</v>
      </c>
      <c r="G68" s="125">
        <f>+[1]OTCHET!G478+[1]OTCHET!G479+[1]OTCHET!G482+[1]OTCHET!G483+[1]OTCHET!G486+[1]OTCHET!G487+[1]OTCHET!G488+[1]OTCHET!G490</f>
        <v>0</v>
      </c>
      <c r="H68" s="124">
        <f>+[1]OTCHET!H478+[1]OTCHET!H479+[1]OTCHET!H482+[1]OTCHET!H483+[1]OTCHET!H486+[1]OTCHET!H487+[1]OTCHET!H488+[1]OTCHET!H490</f>
        <v>0</v>
      </c>
      <c r="I68" s="124">
        <f>+[1]OTCHET!I478+[1]OTCHET!I479+[1]OTCHET!I482+[1]OTCHET!I483+[1]OTCHET!I486+[1]OTCHET!I487+[1]OTCHET!I488+[1]OTCHET!I490</f>
        <v>0</v>
      </c>
      <c r="J68" s="123">
        <f>+[1]OTCHET!J478+[1]OTCHET!J479+[1]OTCHET!J482+[1]OTCHET!J483+[1]OTCHET!J486+[1]OTCHET!J487+[1]OTCHET!J488+[1]OTCHET!J490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+[1]OTCHET!E491</f>
        <v>0</v>
      </c>
      <c r="F69" s="126">
        <f>+G69+H69+I69+J69</f>
        <v>0</v>
      </c>
      <c r="G69" s="125">
        <f>+[1]OTCHET!G491</f>
        <v>0</v>
      </c>
      <c r="H69" s="124">
        <f>+[1]OTCHET!H491</f>
        <v>0</v>
      </c>
      <c r="I69" s="124">
        <f>+[1]OTCHET!I491</f>
        <v>0</v>
      </c>
      <c r="J69" s="123">
        <f>+[1]OTCHET!J491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+[1]OTCHET!E496</f>
        <v>0</v>
      </c>
      <c r="F70" s="126">
        <f>+G70+H70+I70+J70</f>
        <v>0</v>
      </c>
      <c r="G70" s="125">
        <f>+[1]OTCHET!G496</f>
        <v>0</v>
      </c>
      <c r="H70" s="124">
        <f>+[1]OTCHET!H496</f>
        <v>0</v>
      </c>
      <c r="I70" s="124">
        <f>+[1]OTCHET!I496</f>
        <v>0</v>
      </c>
      <c r="J70" s="123">
        <f>+[1]OTCHET!J496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+[1]OTCHET!E536</f>
        <v>0</v>
      </c>
      <c r="F71" s="126">
        <f>+G71+H71+I71+J71</f>
        <v>0</v>
      </c>
      <c r="G71" s="125">
        <f>+[1]OTCHET!G536</f>
        <v>0</v>
      </c>
      <c r="H71" s="124">
        <f>+[1]OTCHET!H536</f>
        <v>0</v>
      </c>
      <c r="I71" s="124">
        <f>+[1]OTCHET!I536</f>
        <v>0</v>
      </c>
      <c r="J71" s="123">
        <f>+[1]OTCHET!J536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+[1]OTCHET!E575+[1]OTCHET!E576</f>
        <v>0</v>
      </c>
      <c r="F72" s="126">
        <f>+G72+H72+I72+J72</f>
        <v>0</v>
      </c>
      <c r="G72" s="125">
        <f>+[1]OTCHET!G575+[1]OTCHET!G576</f>
        <v>0</v>
      </c>
      <c r="H72" s="124">
        <f>+[1]OTCHET!H575+[1]OTCHET!H576</f>
        <v>0</v>
      </c>
      <c r="I72" s="124">
        <f>+[1]OTCHET!I575+[1]OTCHET!I576</f>
        <v>0</v>
      </c>
      <c r="J72" s="123">
        <f>+[1]OTCHET!J575+[1]OTCHET!J576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+[1]OTCHET!E577+[1]OTCHET!E578+[1]OTCHET!E579</f>
        <v>0</v>
      </c>
      <c r="F73" s="106">
        <f>+G73+H73+I73+J73</f>
        <v>0</v>
      </c>
      <c r="G73" s="105">
        <f>+[1]OTCHET!G577+[1]OTCHET!G578+[1]OTCHET!G579</f>
        <v>0</v>
      </c>
      <c r="H73" s="104">
        <f>+[1]OTCHET!H577+[1]OTCHET!H578+[1]OTCHET!H579</f>
        <v>0</v>
      </c>
      <c r="I73" s="104">
        <f>+[1]OTCHET!I577+[1]OTCHET!I578+[1]OTCHET!I579</f>
        <v>0</v>
      </c>
      <c r="J73" s="103">
        <f>+[1]OTCHET!J577+[1]OTCHET!J578+[1]OTCHET!J579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[1]OTCHET!E455</f>
        <v>0</v>
      </c>
      <c r="F74" s="98">
        <f>+G74+H74+I74+J74</f>
        <v>0</v>
      </c>
      <c r="G74" s="97">
        <f>[1]OTCHET!G455</f>
        <v>0</v>
      </c>
      <c r="H74" s="96">
        <f>[1]OTCHET!H455</f>
        <v>0</v>
      </c>
      <c r="I74" s="96">
        <f>[1]OTCHET!I455</f>
        <v>0</v>
      </c>
      <c r="J74" s="95">
        <f>[1]OTCHET!J455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+[1]OTCHET!E460+[1]OTCHET!E463</f>
        <v>0</v>
      </c>
      <c r="F76" s="113">
        <f>+G76+H76+I76+J76</f>
        <v>0</v>
      </c>
      <c r="G76" s="112">
        <f>+[1]OTCHET!G460+[1]OTCHET!G463</f>
        <v>0</v>
      </c>
      <c r="H76" s="111">
        <f>+[1]OTCHET!H460+[1]OTCHET!H463</f>
        <v>0</v>
      </c>
      <c r="I76" s="111">
        <f>+[1]OTCHET!I460+[1]OTCHET!I463</f>
        <v>0</v>
      </c>
      <c r="J76" s="110">
        <f>+[1]OTCHET!J460+[1]OTCHET!J463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+[1]OTCHET!E461+[1]OTCHET!E464</f>
        <v>0</v>
      </c>
      <c r="F77" s="126">
        <f>+G77+H77+I77+J77</f>
        <v>0</v>
      </c>
      <c r="G77" s="125">
        <f>+[1]OTCHET!G461+[1]OTCHET!G464</f>
        <v>0</v>
      </c>
      <c r="H77" s="124">
        <f>+[1]OTCHET!H461+[1]OTCHET!H464</f>
        <v>0</v>
      </c>
      <c r="I77" s="124">
        <f>+[1]OTCHET!I461+[1]OTCHET!I464</f>
        <v>0</v>
      </c>
      <c r="J77" s="123">
        <f>+[1]OTCHET!J461+[1]OTCHET!J464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[1]OTCHET!E465</f>
        <v>0</v>
      </c>
      <c r="F78" s="126">
        <f>+G78+H78+I78+J78</f>
        <v>0</v>
      </c>
      <c r="G78" s="125">
        <f>[1]OTCHET!G465</f>
        <v>0</v>
      </c>
      <c r="H78" s="124">
        <f>[1]OTCHET!H465</f>
        <v>0</v>
      </c>
      <c r="I78" s="124">
        <f>[1]OTCHET!I465</f>
        <v>0</v>
      </c>
      <c r="J78" s="123">
        <f>[1]OTCHET!J465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+[1]OTCHET!E473</f>
        <v>0</v>
      </c>
      <c r="F80" s="126">
        <f>+G80+H80+I80+J80</f>
        <v>0</v>
      </c>
      <c r="G80" s="125">
        <f>+[1]OTCHET!G473</f>
        <v>0</v>
      </c>
      <c r="H80" s="124">
        <f>+[1]OTCHET!H473</f>
        <v>0</v>
      </c>
      <c r="I80" s="124">
        <f>+[1]OTCHET!I473</f>
        <v>0</v>
      </c>
      <c r="J80" s="123">
        <f>+[1]OTCHET!J473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+[1]OTCHET!E474</f>
        <v>0</v>
      </c>
      <c r="F81" s="106">
        <f>+G81+H81+I81+J81</f>
        <v>0</v>
      </c>
      <c r="G81" s="105">
        <f>+[1]OTCHET!G474</f>
        <v>0</v>
      </c>
      <c r="H81" s="104">
        <f>+[1]OTCHET!H474</f>
        <v>0</v>
      </c>
      <c r="I81" s="104">
        <f>+[1]OTCHET!I474</f>
        <v>0</v>
      </c>
      <c r="J81" s="103">
        <f>+[1]OTCHET!J474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[1]OTCHET!E529</f>
        <v>0</v>
      </c>
      <c r="F82" s="98">
        <f>+G82+H82+I82+J82</f>
        <v>0</v>
      </c>
      <c r="G82" s="97">
        <f>[1]OTCHET!G529</f>
        <v>0</v>
      </c>
      <c r="H82" s="96">
        <f>[1]OTCHET!H529</f>
        <v>0</v>
      </c>
      <c r="I82" s="96">
        <f>[1]OTCHET!I529</f>
        <v>0</v>
      </c>
      <c r="J82" s="95">
        <f>[1]OTCHET!J529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[1]OTCHET!E530</f>
        <v>0</v>
      </c>
      <c r="F83" s="92">
        <f>+G83+H83+I83+J83</f>
        <v>0</v>
      </c>
      <c r="G83" s="91">
        <f>[1]OTCHET!G530</f>
        <v>0</v>
      </c>
      <c r="H83" s="90">
        <f>[1]OTCHET!H530</f>
        <v>0</v>
      </c>
      <c r="I83" s="90">
        <f>[1]OTCHET!I530</f>
        <v>0</v>
      </c>
      <c r="J83" s="89">
        <f>[1]OTCHET!J530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+[1]OTCHET!E497+[1]OTCHET!E506+[1]OTCHET!E510+[1]OTCHET!E537</f>
        <v>0</v>
      </c>
      <c r="F85" s="113">
        <f>+G85+H85+I85+J85</f>
        <v>0</v>
      </c>
      <c r="G85" s="112">
        <f>+[1]OTCHET!G497+[1]OTCHET!G506+[1]OTCHET!G510+[1]OTCHET!G537</f>
        <v>0</v>
      </c>
      <c r="H85" s="111">
        <f>+[1]OTCHET!H497+[1]OTCHET!H506+[1]OTCHET!H510+[1]OTCHET!H537</f>
        <v>0</v>
      </c>
      <c r="I85" s="111">
        <f>+[1]OTCHET!I497+[1]OTCHET!I506+[1]OTCHET!I510+[1]OTCHET!I537</f>
        <v>0</v>
      </c>
      <c r="J85" s="110">
        <f>+[1]OTCHET!J497+[1]OTCHET!J506+[1]OTCHET!J510+[1]OTCHET!J537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+[1]OTCHET!E515+[1]OTCHET!E518+[1]OTCHET!E538</f>
        <v>0</v>
      </c>
      <c r="F86" s="106">
        <f>+G86+H86+I86+J86</f>
        <v>0</v>
      </c>
      <c r="G86" s="105">
        <f>+[1]OTCHET!G515+[1]OTCHET!G518+[1]OTCHET!G538</f>
        <v>0</v>
      </c>
      <c r="H86" s="104">
        <f>+[1]OTCHET!H515+[1]OTCHET!H518+[1]OTCHET!H538</f>
        <v>0</v>
      </c>
      <c r="I86" s="104">
        <f>+[1]OTCHET!I515+[1]OTCHET!I518+[1]OTCHET!I538</f>
        <v>0</v>
      </c>
      <c r="J86" s="103">
        <f>+[1]OTCHET!J515+[1]OTCHET!J518+[1]OTCHET!J538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[1]OTCHET!E525</f>
        <v>0</v>
      </c>
      <c r="F87" s="98">
        <f>+G87+H87+I87+J87</f>
        <v>0</v>
      </c>
      <c r="G87" s="97">
        <f>[1]OTCHET!G525</f>
        <v>0</v>
      </c>
      <c r="H87" s="96">
        <f>[1]OTCHET!H525</f>
        <v>0</v>
      </c>
      <c r="I87" s="96">
        <f>[1]OTCHET!I525</f>
        <v>0</v>
      </c>
      <c r="J87" s="95">
        <f>[1]OTCHET!J525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+[1]OTCHET!E561+[1]OTCHET!E562+[1]OTCHET!E563+[1]OTCHET!E564+[1]OTCHET!E565+[1]OTCHET!E566</f>
        <v>0</v>
      </c>
      <c r="F88" s="92">
        <f>+G88+H88+I88+J88</f>
        <v>0</v>
      </c>
      <c r="G88" s="91">
        <f>+[1]OTCHET!G561+[1]OTCHET!G562+[1]OTCHET!G563+[1]OTCHET!G564+[1]OTCHET!G565+[1]OTCHET!G566</f>
        <v>0</v>
      </c>
      <c r="H88" s="90">
        <f>+[1]OTCHET!H561+[1]OTCHET!H562+[1]OTCHET!H563+[1]OTCHET!H564+[1]OTCHET!H565+[1]OTCHET!H566</f>
        <v>0</v>
      </c>
      <c r="I88" s="90">
        <f>+[1]OTCHET!I561+[1]OTCHET!I562+[1]OTCHET!I563+[1]OTCHET!I564+[1]OTCHET!I565+[1]OTCHET!I566</f>
        <v>0</v>
      </c>
      <c r="J88" s="89">
        <f>+[1]OTCHET!J561+[1]OTCHET!J562+[1]OTCHET!J563+[1]OTCHET!J564+[1]OTCHET!J565+[1]OTCHET!J566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+[1]OTCHET!E567+[1]OTCHET!E568+[1]OTCHET!E569+[1]OTCHET!E570+[1]OTCHET!E571+[1]OTCHET!E572+[1]OTCHET!E573</f>
        <v>0</v>
      </c>
      <c r="F89" s="84">
        <f>+G89+H89+I89+J89</f>
        <v>-269529</v>
      </c>
      <c r="G89" s="83">
        <f>+[1]OTCHET!G567+[1]OTCHET!G568+[1]OTCHET!G569+[1]OTCHET!G570+[1]OTCHET!G571+[1]OTCHET!G572+[1]OTCHET!G573</f>
        <v>-268254</v>
      </c>
      <c r="H89" s="82">
        <f>+[1]OTCHET!H567+[1]OTCHET!H568+[1]OTCHET!H569+[1]OTCHET!H570+[1]OTCHET!H571+[1]OTCHET!H572+[1]OTCHET!H573</f>
        <v>0</v>
      </c>
      <c r="I89" s="82">
        <f>+[1]OTCHET!I567+[1]OTCHET!I568+[1]OTCHET!I569+[1]OTCHET!I570+[1]OTCHET!I571+[1]OTCHET!I572+[1]OTCHET!I573</f>
        <v>-1275</v>
      </c>
      <c r="J89" s="81">
        <f>+[1]OTCHET!J567+[1]OTCHET!J568+[1]OTCHET!J569+[1]OTCHET!J570+[1]OTCHET!J571+[1]OTCHET!J572+[1]OTCHET!J573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+[1]OTCHET!E574</f>
        <v>0</v>
      </c>
      <c r="F90" s="84">
        <f>+G90+H90+I90+J90</f>
        <v>0</v>
      </c>
      <c r="G90" s="83">
        <f>+[1]OTCHET!G574</f>
        <v>0</v>
      </c>
      <c r="H90" s="82">
        <f>+[1]OTCHET!H574</f>
        <v>0</v>
      </c>
      <c r="I90" s="82">
        <f>+[1]OTCHET!I574</f>
        <v>0</v>
      </c>
      <c r="J90" s="81">
        <f>+[1]OTCHET!J574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+[1]OTCHET!E581+[1]OTCHET!E582</f>
        <v>0</v>
      </c>
      <c r="F91" s="84">
        <f>+G91+H91+I91+J91</f>
        <v>0</v>
      </c>
      <c r="G91" s="83">
        <f>+[1]OTCHET!G581+[1]OTCHET!G582</f>
        <v>0</v>
      </c>
      <c r="H91" s="82">
        <f>+[1]OTCHET!H581+[1]OTCHET!H582</f>
        <v>0</v>
      </c>
      <c r="I91" s="82">
        <f>+[1]OTCHET!I581+[1]OTCHET!I582</f>
        <v>0</v>
      </c>
      <c r="J91" s="81">
        <f>+[1]OTCHET!J581+[1]OTCHET!J582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+[1]OTCHET!E583+[1]OTCHET!E584</f>
        <v>0</v>
      </c>
      <c r="F92" s="84">
        <f>+G92+H92+I92+J92</f>
        <v>0</v>
      </c>
      <c r="G92" s="83">
        <f>+[1]OTCHET!G583+[1]OTCHET!G584</f>
        <v>0</v>
      </c>
      <c r="H92" s="82">
        <f>+[1]OTCHET!H583+[1]OTCHET!H584</f>
        <v>0</v>
      </c>
      <c r="I92" s="82">
        <f>+[1]OTCHET!I583+[1]OTCHET!I584</f>
        <v>0</v>
      </c>
      <c r="J92" s="81">
        <f>+[1]OTCHET!J583+[1]OTCHET!J584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[1]OTCHET!E585</f>
        <v>0</v>
      </c>
      <c r="F93" s="77">
        <f>+G93+H93+I93+J93</f>
        <v>0</v>
      </c>
      <c r="G93" s="76">
        <f>[1]OTCHET!G585</f>
        <v>42092</v>
      </c>
      <c r="H93" s="75">
        <f>[1]OTCHET!H585</f>
        <v>0</v>
      </c>
      <c r="I93" s="75">
        <f>[1]OTCHET!I585</f>
        <v>-42092</v>
      </c>
      <c r="J93" s="74">
        <f>[1]OTCHET!J585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+[1]OTCHET!E588</f>
        <v>0</v>
      </c>
      <c r="F94" s="68">
        <f>+G94+H94+I94+J94</f>
        <v>0</v>
      </c>
      <c r="G94" s="67">
        <f>+[1]OTCHET!G588</f>
        <v>-6513</v>
      </c>
      <c r="H94" s="66">
        <f>+[1]OTCHET!H588</f>
        <v>0</v>
      </c>
      <c r="I94" s="66">
        <f>+[1]OTCHET!I588</f>
        <v>6513</v>
      </c>
      <c r="J94" s="65">
        <f>+[1]OTCHET!J588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+[1]OTCHET!H599</f>
        <v>fso@cem.bg</v>
      </c>
      <c r="C105" s="23"/>
      <c r="D105" s="23"/>
      <c r="E105" s="37"/>
      <c r="F105" s="36"/>
      <c r="G105" s="35" t="str">
        <f>+[1]OTCHET!E599</f>
        <v>02/9714448</v>
      </c>
      <c r="H105" s="35" t="str">
        <f>+[1]OTCHET!F599</f>
        <v>02/9708833</v>
      </c>
      <c r="I105" s="25"/>
      <c r="J105" s="34" t="str">
        <f>+[1]OTCHET!B599</f>
        <v>06.04.2016 г.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+[1]OTCHET!D597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+[1]OTCHET!G594</f>
        <v>Спаска Янева</v>
      </c>
      <c r="F112" s="15"/>
      <c r="G112" s="17"/>
      <c r="H112" s="16"/>
      <c r="I112" s="15" t="str">
        <f>+[1]OTCHET!G597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2016-08-11T11:12:56Z</dcterms:created>
  <dcterms:modified xsi:type="dcterms:W3CDTF">2016-08-11T11:13:26Z</dcterms:modified>
</cp:coreProperties>
</file>