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H22" s="1"/>
  <c r="I30"/>
  <c r="J30"/>
  <c r="J25" s="1"/>
  <c r="J22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H87"/>
  <c r="F87" s="1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I64"/>
  <c r="G64"/>
  <c r="J62"/>
  <c r="H62"/>
  <c r="L63"/>
  <c r="I22"/>
  <c r="I62" s="1"/>
  <c r="G22"/>
  <c r="G62" s="1"/>
  <c r="J64"/>
  <c r="H64"/>
  <c r="E64"/>
  <c r="E62"/>
  <c r="F85"/>
  <c r="F84" s="1"/>
  <c r="F76"/>
  <c r="F75" s="1"/>
  <c r="F55"/>
  <c r="F54" s="1"/>
  <c r="F26"/>
  <c r="F25" s="1"/>
  <c r="F23"/>
  <c r="F22" s="1"/>
  <c r="F67"/>
  <c r="F66" s="1"/>
  <c r="F64" s="1"/>
  <c r="F44"/>
  <c r="F38" s="1"/>
  <c r="E63" l="1"/>
  <c r="E103"/>
  <c r="G63"/>
  <c r="G103"/>
  <c r="J63"/>
  <c r="J103"/>
  <c r="I63"/>
  <c r="I103"/>
  <c r="H63"/>
  <c r="H103"/>
  <c r="F62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<sst xmlns="http://schemas.openxmlformats.org/spreadsheetml/2006/main" count="241" uniqueCount="170">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</sst>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12/B1_2016_1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42735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969989</v>
          </cell>
          <cell r="H90">
            <v>0</v>
          </cell>
          <cell r="I90">
            <v>36163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258372</v>
          </cell>
          <cell r="H108">
            <v>0</v>
          </cell>
          <cell r="I108">
            <v>1580</v>
          </cell>
          <cell r="J108">
            <v>26831</v>
          </cell>
        </row>
        <row r="112">
          <cell r="E112">
            <v>0</v>
          </cell>
          <cell r="G112">
            <v>35700</v>
          </cell>
          <cell r="H112">
            <v>0</v>
          </cell>
          <cell r="I112">
            <v>38477</v>
          </cell>
          <cell r="J112">
            <v>-27310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680560</v>
          </cell>
          <cell r="G186">
            <v>584323</v>
          </cell>
          <cell r="H186">
            <v>0</v>
          </cell>
          <cell r="I186">
            <v>-84</v>
          </cell>
          <cell r="J186">
            <v>96280</v>
          </cell>
        </row>
        <row r="189">
          <cell r="E189">
            <v>77065</v>
          </cell>
          <cell r="G189">
            <v>73597</v>
          </cell>
          <cell r="H189">
            <v>0</v>
          </cell>
          <cell r="I189">
            <v>3042</v>
          </cell>
          <cell r="J189">
            <v>408</v>
          </cell>
        </row>
        <row r="195">
          <cell r="E195">
            <v>168575</v>
          </cell>
          <cell r="G195">
            <v>0</v>
          </cell>
          <cell r="H195">
            <v>0</v>
          </cell>
          <cell r="I195">
            <v>0</v>
          </cell>
          <cell r="J195">
            <v>168561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308175</v>
          </cell>
          <cell r="G204">
            <v>280748</v>
          </cell>
          <cell r="H204">
            <v>0</v>
          </cell>
          <cell r="I204">
            <v>25223</v>
          </cell>
          <cell r="J204">
            <v>0</v>
          </cell>
        </row>
        <row r="222">
          <cell r="E222">
            <v>9360</v>
          </cell>
          <cell r="G222">
            <v>8509</v>
          </cell>
          <cell r="H222">
            <v>0</v>
          </cell>
          <cell r="I222">
            <v>847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4695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17000</v>
          </cell>
          <cell r="G273">
            <v>16701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18270</v>
          </cell>
          <cell r="G274">
            <v>16779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4300</v>
          </cell>
          <cell r="G282">
            <v>4268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88000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265249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-321634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47192</v>
          </cell>
          <cell r="H585">
            <v>0</v>
          </cell>
          <cell r="I585">
            <v>-47192</v>
          </cell>
          <cell r="J585">
            <v>0</v>
          </cell>
        </row>
        <row r="588">
          <cell r="E588">
            <v>0</v>
          </cell>
          <cell r="G588">
            <v>-10051</v>
          </cell>
          <cell r="I588">
            <v>10051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>
            <v>42744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45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42735</v>
      </c>
      <c r="G11" s="414" t="s">
        <v>168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1340281</v>
      </c>
      <c r="G22" s="330">
        <f>+G23+G25+G36+G37</f>
        <v>1264061</v>
      </c>
      <c r="H22" s="329">
        <f>+H23+H25+H36+H37</f>
        <v>0</v>
      </c>
      <c r="I22" s="329">
        <f>+I23+I25+I36+I37</f>
        <v>76220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1340281</v>
      </c>
      <c r="G25" s="321">
        <f>+G26+G30+G31+G32+G33</f>
        <v>1264061</v>
      </c>
      <c r="H25" s="320">
        <f>+H26+H30+H31+H32+H33</f>
        <v>0</v>
      </c>
      <c r="I25" s="320">
        <f>+I26+I30+I31+I32+I33</f>
        <v>76220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1006631</v>
      </c>
      <c r="G30" s="287">
        <f>[1]OTCHET!G90+[1]OTCHET!G93+[1]OTCHET!G94</f>
        <v>969989</v>
      </c>
      <c r="H30" s="286">
        <f>[1]OTCHET!H90+[1]OTCHET!H93+[1]OTCHET!H94</f>
        <v>0</v>
      </c>
      <c r="I30" s="286">
        <f>[1]OTCHET!I90+[1]OTCHET!I93+[1]OTCHET!I94</f>
        <v>36163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286783</v>
      </c>
      <c r="G31" s="83">
        <f>[1]OTCHET!G108</f>
        <v>258372</v>
      </c>
      <c r="H31" s="82">
        <f>[1]OTCHET!H108</f>
        <v>0</v>
      </c>
      <c r="I31" s="82">
        <f>[1]OTCHET!I108</f>
        <v>1580</v>
      </c>
      <c r="J31" s="81">
        <f>[1]OTCHET!J108</f>
        <v>26831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46867</v>
      </c>
      <c r="G32" s="83">
        <f>[1]OTCHET!G112+[1]OTCHET!G120+[1]OTCHET!G136+[1]OTCHET!G137</f>
        <v>35700</v>
      </c>
      <c r="H32" s="82">
        <f>[1]OTCHET!H112+[1]OTCHET!H120+[1]OTCHET!H136+[1]OTCHET!H137</f>
        <v>0</v>
      </c>
      <c r="I32" s="82">
        <f>[1]OTCHET!I112+[1]OTCHET!I120+[1]OTCHET!I136+[1]OTCHET!I137</f>
        <v>38477</v>
      </c>
      <c r="J32" s="81">
        <f>[1]OTCHET!J112+[1]OTCHET!J120+[1]OTCHET!J136+[1]OTCHET!J137</f>
        <v>-27310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1288000</v>
      </c>
      <c r="F38" s="253">
        <f>SUM(F39:F53)-F44-F46-F51-F52</f>
        <v>1283896</v>
      </c>
      <c r="G38" s="252">
        <f>SUM(G39:G53)-G44-G46-G51-G52</f>
        <v>989619</v>
      </c>
      <c r="H38" s="251">
        <f>SUM(H39:H53)-H44-H46-H51-H52</f>
        <v>0</v>
      </c>
      <c r="I38" s="251">
        <f>SUM(I39:I53)-I44-I46-I51-I52</f>
        <v>29028</v>
      </c>
      <c r="J38" s="250">
        <f>SUM(J39:J53)-J44-J46-J51-J52</f>
        <v>265249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680560</v>
      </c>
      <c r="F39" s="245">
        <f>+G39+H39+I39+J39</f>
        <v>680519</v>
      </c>
      <c r="G39" s="244">
        <f>[1]OTCHET!G186</f>
        <v>584323</v>
      </c>
      <c r="H39" s="243">
        <f>[1]OTCHET!H186</f>
        <v>0</v>
      </c>
      <c r="I39" s="243">
        <f>[1]OTCHET!I186</f>
        <v>-84</v>
      </c>
      <c r="J39" s="242">
        <f>[1]OTCHET!J186</f>
        <v>96280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77065</v>
      </c>
      <c r="F40" s="84">
        <f>+G40+H40+I40+J40</f>
        <v>77047</v>
      </c>
      <c r="G40" s="83">
        <f>[1]OTCHET!G189</f>
        <v>73597</v>
      </c>
      <c r="H40" s="82">
        <f>[1]OTCHET!H189</f>
        <v>0</v>
      </c>
      <c r="I40" s="82">
        <f>[1]OTCHET!I189</f>
        <v>3042</v>
      </c>
      <c r="J40" s="81">
        <f>[1]OTCHET!J189</f>
        <v>408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168575</v>
      </c>
      <c r="F41" s="84">
        <f>+G41+H41+I41+J41</f>
        <v>168561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168561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322230</v>
      </c>
      <c r="F42" s="84">
        <f>+G42+H42+I42+J42</f>
        <v>320021</v>
      </c>
      <c r="G42" s="83">
        <f>+[1]OTCHET!G204+[1]OTCHET!G222+[1]OTCHET!G269</f>
        <v>293951</v>
      </c>
      <c r="H42" s="82">
        <f>+[1]OTCHET!H204+[1]OTCHET!H222+[1]OTCHET!H269</f>
        <v>0</v>
      </c>
      <c r="I42" s="82">
        <f>+[1]OTCHET!I204+[1]OTCHET!I222+[1]OTCHET!I269</f>
        <v>26070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39570</v>
      </c>
      <c r="F48" s="84">
        <f>+G48+H48+I48+J48</f>
        <v>37748</v>
      </c>
      <c r="G48" s="83">
        <f>[1]OTCHET!G273+[1]OTCHET!G274+[1]OTCHET!G282+[1]OTCHET!G285</f>
        <v>37748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88000</v>
      </c>
      <c r="F54" s="197">
        <f>+F55+F56+F60</f>
        <v>265249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265249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88000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265249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265249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321634</v>
      </c>
      <c r="G62" s="160">
        <f>+G22-G38+G54-G61</f>
        <v>274442</v>
      </c>
      <c r="H62" s="159">
        <f>+H22-H38+H54-H61</f>
        <v>0</v>
      </c>
      <c r="I62" s="159">
        <f>+I22-I38+I54-I61</f>
        <v>47192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-321634</v>
      </c>
      <c r="G64" s="146">
        <f>SUM(+G66+G74+G75+G82+G83+G84+G87+G88+G89+G90+G91+G92+G93)</f>
        <v>-274442</v>
      </c>
      <c r="H64" s="145">
        <f>SUM(+H66+H74+H75+H82+H83+H84+H87+H88+H89+H90+H91+H92+H93)</f>
        <v>0</v>
      </c>
      <c r="I64" s="145">
        <f>SUM(+I66+I74+I75+I82+I83+I84+I87+I88+I89+I90+I91+I92+I93)</f>
        <v>-47192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-321634</v>
      </c>
      <c r="G89" s="83">
        <f>+[1]OTCHET!G567+[1]OTCHET!G568+[1]OTCHET!G569+[1]OTCHET!G570+[1]OTCHET!G571+[1]OTCHET!G572+[1]OTCHET!G573</f>
        <v>-321634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0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47192</v>
      </c>
      <c r="H93" s="75">
        <f>[1]OTCHET!H585</f>
        <v>0</v>
      </c>
      <c r="I93" s="75">
        <f>[1]OTCHET!I585</f>
        <v>-47192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-10051</v>
      </c>
      <c r="H94" s="66">
        <f>+[1]OTCHET!H588</f>
        <v>0</v>
      </c>
      <c r="I94" s="66">
        <f>+[1]OTCHET!I588</f>
        <v>10051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>
        <f>+[1]OTCHET!B599</f>
        <v>42744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2017-01-10T07:32:28Z</dcterms:created>
  <dcterms:modified xsi:type="dcterms:W3CDTF">2017-01-10T07:33:16Z</dcterms:modified>
</cp:coreProperties>
</file>