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H28"/>
  <c r="F28" s="1"/>
  <c r="I28"/>
  <c r="J28"/>
  <c r="E29"/>
  <c r="G29"/>
  <c r="F29" s="1"/>
  <c r="H29"/>
  <c r="I29"/>
  <c r="J29"/>
  <c r="E30"/>
  <c r="G30"/>
  <c r="F30" s="1"/>
  <c r="H30"/>
  <c r="H25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F80" s="1"/>
  <c r="H80"/>
  <c r="I80"/>
  <c r="J80"/>
  <c r="E81"/>
  <c r="G81"/>
  <c r="H81"/>
  <c r="F81" s="1"/>
  <c r="I81"/>
  <c r="J81"/>
  <c r="E82"/>
  <c r="G82"/>
  <c r="H82"/>
  <c r="F82" s="1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J64"/>
  <c r="H64"/>
  <c r="E64"/>
  <c r="J62"/>
  <c r="H62"/>
  <c r="E62"/>
  <c r="I64"/>
  <c r="G64"/>
  <c r="L63"/>
  <c r="I22"/>
  <c r="I62" s="1"/>
  <c r="G22"/>
  <c r="G62" s="1"/>
  <c r="F85"/>
  <c r="F84" s="1"/>
  <c r="F76"/>
  <c r="F75" s="1"/>
  <c r="F55"/>
  <c r="F54" s="1"/>
  <c r="F26"/>
  <c r="F25" s="1"/>
  <c r="F23"/>
  <c r="F67"/>
  <c r="F66" s="1"/>
  <c r="F64" s="1"/>
  <c r="F44"/>
  <c r="F38" s="1"/>
  <c r="G63" l="1"/>
  <c r="G103"/>
  <c r="H63"/>
  <c r="H103"/>
  <c r="I63"/>
  <c r="I103"/>
  <c r="E63"/>
  <c r="E103"/>
  <c r="J63"/>
  <c r="J103"/>
  <c r="F22"/>
  <c r="F62" s="1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<sst xmlns="http://schemas.openxmlformats.org/spreadsheetml/2006/main" count="241" uniqueCount="172">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</sst>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01/B1_2017_01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42766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274282</v>
          </cell>
          <cell r="H90">
            <v>0</v>
          </cell>
          <cell r="I90">
            <v>10600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47798</v>
          </cell>
          <cell r="H108">
            <v>0</v>
          </cell>
          <cell r="I108">
            <v>0</v>
          </cell>
          <cell r="J108">
            <v>0</v>
          </cell>
        </row>
        <row r="112">
          <cell r="E112">
            <v>0</v>
          </cell>
          <cell r="G112">
            <v>388</v>
          </cell>
          <cell r="H112">
            <v>0</v>
          </cell>
          <cell r="I112">
            <v>9</v>
          </cell>
          <cell r="J112">
            <v>0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738900</v>
          </cell>
          <cell r="G186">
            <v>50461</v>
          </cell>
          <cell r="H186">
            <v>0</v>
          </cell>
          <cell r="I186">
            <v>0</v>
          </cell>
          <cell r="J186">
            <v>8116</v>
          </cell>
        </row>
        <row r="189">
          <cell r="E189">
            <v>40000</v>
          </cell>
          <cell r="G189">
            <v>998</v>
          </cell>
          <cell r="H189">
            <v>0</v>
          </cell>
          <cell r="I189">
            <v>1175</v>
          </cell>
          <cell r="J189">
            <v>125</v>
          </cell>
        </row>
        <row r="195">
          <cell r="E195">
            <v>191000</v>
          </cell>
          <cell r="G195">
            <v>0</v>
          </cell>
          <cell r="H195">
            <v>0</v>
          </cell>
          <cell r="I195">
            <v>0</v>
          </cell>
          <cell r="J195">
            <v>15081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299600</v>
          </cell>
          <cell r="G204">
            <v>26447</v>
          </cell>
          <cell r="H204">
            <v>0</v>
          </cell>
          <cell r="I204">
            <v>330</v>
          </cell>
          <cell r="J204">
            <v>0</v>
          </cell>
        </row>
        <row r="222">
          <cell r="E222">
            <v>6000</v>
          </cell>
          <cell r="G222">
            <v>0</v>
          </cell>
          <cell r="H222">
            <v>0</v>
          </cell>
          <cell r="I222">
            <v>582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25000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110300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23322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-251171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-1913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6609</v>
          </cell>
          <cell r="H587">
            <v>0</v>
          </cell>
          <cell r="I587">
            <v>-6609</v>
          </cell>
          <cell r="J587">
            <v>0</v>
          </cell>
        </row>
        <row r="590">
          <cell r="E590">
            <v>0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Мария Стоянова</v>
          </cell>
        </row>
        <row r="601">
          <cell r="B601">
            <v>42744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42766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333077</v>
      </c>
      <c r="G22" s="330">
        <f>+G23+G25+G36+G37</f>
        <v>322468</v>
      </c>
      <c r="H22" s="329">
        <f>+H23+H25+H36+H37</f>
        <v>0</v>
      </c>
      <c r="I22" s="329">
        <f>+I23+I25+I36+I37</f>
        <v>10609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333077</v>
      </c>
      <c r="G25" s="321">
        <f>+G26+G30+G31+G32+G33</f>
        <v>322468</v>
      </c>
      <c r="H25" s="320">
        <f>+H26+H30+H31+H32+H33</f>
        <v>0</v>
      </c>
      <c r="I25" s="320">
        <f>+I26+I30+I31+I32+I33</f>
        <v>10609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284882</v>
      </c>
      <c r="G30" s="287">
        <f>[1]OTCHET!G90+[1]OTCHET!G93+[1]OTCHET!G94</f>
        <v>274282</v>
      </c>
      <c r="H30" s="286">
        <f>[1]OTCHET!H90+[1]OTCHET!H93+[1]OTCHET!H94</f>
        <v>0</v>
      </c>
      <c r="I30" s="286">
        <f>[1]OTCHET!I90+[1]OTCHET!I93+[1]OTCHET!I94</f>
        <v>10600</v>
      </c>
      <c r="J30" s="285">
        <f>[1]OTCHET!J90+[1]OTCHET!J93+[1]OTCHET!J94</f>
        <v>0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47798</v>
      </c>
      <c r="G31" s="83">
        <f>[1]OTCHET!G108</f>
        <v>47798</v>
      </c>
      <c r="H31" s="82">
        <f>[1]OTCHET!H108</f>
        <v>0</v>
      </c>
      <c r="I31" s="82">
        <f>[1]OTCHET!I108</f>
        <v>0</v>
      </c>
      <c r="J31" s="81">
        <f>[1]OTCHET!J108</f>
        <v>0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397</v>
      </c>
      <c r="G32" s="83">
        <f>[1]OTCHET!G112+[1]OTCHET!G120+[1]OTCHET!G136+[1]OTCHET!G137</f>
        <v>388</v>
      </c>
      <c r="H32" s="82">
        <f>[1]OTCHET!H112+[1]OTCHET!H120+[1]OTCHET!H136+[1]OTCHET!H137</f>
        <v>0</v>
      </c>
      <c r="I32" s="82">
        <f>[1]OTCHET!I112+[1]OTCHET!I120+[1]OTCHET!I136+[1]OTCHET!I137</f>
        <v>9</v>
      </c>
      <c r="J32" s="81">
        <f>[1]OTCHET!J112+[1]OTCHET!J120+[1]OTCHET!J136+[1]OTCHET!J137</f>
        <v>0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1310300</v>
      </c>
      <c r="F38" s="253">
        <f>SUM(F39:F53)-F44-F46-F51-F52</f>
        <v>103315</v>
      </c>
      <c r="G38" s="252">
        <f>SUM(G39:G53)-G44-G46-G51-G52</f>
        <v>77906</v>
      </c>
      <c r="H38" s="251">
        <f>SUM(H39:H53)-H44-H46-H51-H52</f>
        <v>0</v>
      </c>
      <c r="I38" s="251">
        <f>SUM(I39:I53)-I44-I46-I51-I52</f>
        <v>2087</v>
      </c>
      <c r="J38" s="250">
        <f>SUM(J39:J53)-J44-J46-J51-J52</f>
        <v>23322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738900</v>
      </c>
      <c r="F39" s="245">
        <f>+G39+H39+I39+J39</f>
        <v>58577</v>
      </c>
      <c r="G39" s="244">
        <f>[1]OTCHET!G186</f>
        <v>50461</v>
      </c>
      <c r="H39" s="243">
        <f>[1]OTCHET!H186</f>
        <v>0</v>
      </c>
      <c r="I39" s="243">
        <f>[1]OTCHET!I186</f>
        <v>0</v>
      </c>
      <c r="J39" s="242">
        <f>[1]OTCHET!J186</f>
        <v>8116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2298</v>
      </c>
      <c r="G40" s="83">
        <f>[1]OTCHET!G189</f>
        <v>998</v>
      </c>
      <c r="H40" s="82">
        <f>[1]OTCHET!H189</f>
        <v>0</v>
      </c>
      <c r="I40" s="82">
        <f>[1]OTCHET!I189</f>
        <v>1175</v>
      </c>
      <c r="J40" s="81">
        <f>[1]OTCHET!J189</f>
        <v>125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191000</v>
      </c>
      <c r="F41" s="84">
        <f>+G41+H41+I41+J41</f>
        <v>15081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15081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310400</v>
      </c>
      <c r="F42" s="84">
        <f>+G42+H42+I42+J42</f>
        <v>27359</v>
      </c>
      <c r="G42" s="83">
        <f>+[1]OTCHET!G204+[1]OTCHET!G222+[1]OTCHET!G271</f>
        <v>26447</v>
      </c>
      <c r="H42" s="82">
        <f>+[1]OTCHET!H204+[1]OTCHET!H222+[1]OTCHET!H271</f>
        <v>0</v>
      </c>
      <c r="I42" s="82">
        <f>+[1]OTCHET!I204+[1]OTCHET!I222+[1]OTCHET!I271</f>
        <v>912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30000</v>
      </c>
      <c r="F48" s="84">
        <f>+G48+H48+I48+J48</f>
        <v>0</v>
      </c>
      <c r="G48" s="83">
        <f>[1]OTCHET!G275+[1]OTCHET!G276+[1]OTCHET!G284+[1]OTCHET!G287</f>
        <v>0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110300</v>
      </c>
      <c r="F54" s="197">
        <f>+F55+F56+F60</f>
        <v>23322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23322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110300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23322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23322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253084</v>
      </c>
      <c r="G62" s="160">
        <f>+G22-G38+G54-G61</f>
        <v>244562</v>
      </c>
      <c r="H62" s="159">
        <f>+H22-H38+H54-H61</f>
        <v>0</v>
      </c>
      <c r="I62" s="159">
        <f>+I22-I38+I54-I61</f>
        <v>8522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-253084</v>
      </c>
      <c r="G64" s="146">
        <f>SUM(+G66+G74+G75+G82+G83+G84+G87+G88+G89+G90+G91+G92+G93)</f>
        <v>-244562</v>
      </c>
      <c r="H64" s="145">
        <f>SUM(+H66+H74+H75+H82+H83+H84+H87+H88+H89+H90+H91+H92+H93)</f>
        <v>0</v>
      </c>
      <c r="I64" s="145">
        <f>SUM(+I66+I74+I75+I82+I83+I84+I87+I88+I89+I90+I91+I92+I93)</f>
        <v>-8522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-253084</v>
      </c>
      <c r="G89" s="83">
        <f>+[1]OTCHET!G569+[1]OTCHET!G570+[1]OTCHET!G571+[1]OTCHET!G572+[1]OTCHET!G573+[1]OTCHET!G574+[1]OTCHET!G575</f>
        <v>-251171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-1913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6609</v>
      </c>
      <c r="H93" s="75">
        <f>[1]OTCHET!H587</f>
        <v>0</v>
      </c>
      <c r="I93" s="75">
        <f>[1]OTCHET!I587</f>
        <v>-6609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0</v>
      </c>
      <c r="H94" s="66">
        <f>+[1]OTCHET!H590</f>
        <v>0</v>
      </c>
      <c r="I94" s="66">
        <f>+[1]OTCHET!I590</f>
        <v>0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42744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2017-02-15T13:38:46Z</dcterms:created>
  <dcterms:modified xsi:type="dcterms:W3CDTF">2017-02-15T13:39:25Z</dcterms:modified>
</cp:coreProperties>
</file>