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I23"/>
  <c r="J23"/>
  <c r="F24"/>
  <c r="H25"/>
  <c r="H22" s="1"/>
  <c r="J25"/>
  <c r="J22" s="1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H39"/>
  <c r="F39" s="1"/>
  <c r="I39"/>
  <c r="J39"/>
  <c r="E40"/>
  <c r="G40"/>
  <c r="H40"/>
  <c r="F40" s="1"/>
  <c r="I40"/>
  <c r="J40"/>
  <c r="E41"/>
  <c r="G41"/>
  <c r="H41"/>
  <c r="F41" s="1"/>
  <c r="I41"/>
  <c r="J41"/>
  <c r="E42"/>
  <c r="G42"/>
  <c r="H42"/>
  <c r="F42" s="1"/>
  <c r="I42"/>
  <c r="J42"/>
  <c r="E43"/>
  <c r="G43"/>
  <c r="H43"/>
  <c r="F43" s="1"/>
  <c r="I43"/>
  <c r="J43"/>
  <c r="E44"/>
  <c r="G44"/>
  <c r="H44"/>
  <c r="F44" s="1"/>
  <c r="I44"/>
  <c r="J44"/>
  <c r="J38" s="1"/>
  <c r="E45"/>
  <c r="G45"/>
  <c r="H45"/>
  <c r="F45" s="1"/>
  <c r="I45"/>
  <c r="J45"/>
  <c r="E46"/>
  <c r="E38" s="1"/>
  <c r="G46"/>
  <c r="G38" s="1"/>
  <c r="H46"/>
  <c r="F46" s="1"/>
  <c r="I46"/>
  <c r="I38" s="1"/>
  <c r="J46"/>
  <c r="E47"/>
  <c r="G47"/>
  <c r="H47"/>
  <c r="F47" s="1"/>
  <c r="I47"/>
  <c r="J47"/>
  <c r="E48"/>
  <c r="G48"/>
  <c r="H48"/>
  <c r="F48" s="1"/>
  <c r="I48"/>
  <c r="J48"/>
  <c r="E49"/>
  <c r="G49"/>
  <c r="H49"/>
  <c r="F49" s="1"/>
  <c r="I49"/>
  <c r="J49"/>
  <c r="E50"/>
  <c r="G50"/>
  <c r="H50"/>
  <c r="F50" s="1"/>
  <c r="I50"/>
  <c r="J50"/>
  <c r="E51"/>
  <c r="G51"/>
  <c r="H51"/>
  <c r="F51" s="1"/>
  <c r="I51"/>
  <c r="J51"/>
  <c r="E52"/>
  <c r="G52"/>
  <c r="H52"/>
  <c r="F52" s="1"/>
  <c r="I52"/>
  <c r="J52"/>
  <c r="E53"/>
  <c r="G53"/>
  <c r="H53"/>
  <c r="F53" s="1"/>
  <c r="I53"/>
  <c r="J53"/>
  <c r="K54"/>
  <c r="L54"/>
  <c r="M54"/>
  <c r="E55"/>
  <c r="E54" s="1"/>
  <c r="G55"/>
  <c r="G54" s="1"/>
  <c r="H55"/>
  <c r="I55"/>
  <c r="I54" s="1"/>
  <c r="J55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H54" s="1"/>
  <c r="I60"/>
  <c r="J60"/>
  <c r="J54" s="1"/>
  <c r="E61"/>
  <c r="G61"/>
  <c r="H61"/>
  <c r="F61" s="1"/>
  <c r="I61"/>
  <c r="J61"/>
  <c r="F65"/>
  <c r="K66"/>
  <c r="K64" s="1"/>
  <c r="E67"/>
  <c r="G67"/>
  <c r="H67"/>
  <c r="F67" s="1"/>
  <c r="I67"/>
  <c r="J67"/>
  <c r="J66" s="1"/>
  <c r="J64" s="1"/>
  <c r="K67"/>
  <c r="L67"/>
  <c r="L66" s="1"/>
  <c r="M67"/>
  <c r="M66" s="1"/>
  <c r="M64" s="1"/>
  <c r="E68"/>
  <c r="E66" s="1"/>
  <c r="G68"/>
  <c r="G66" s="1"/>
  <c r="H68"/>
  <c r="I68"/>
  <c r="I66" s="1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3"/>
  <c r="I64"/>
  <c r="G64"/>
  <c r="F38"/>
  <c r="L63"/>
  <c r="J62"/>
  <c r="I22"/>
  <c r="I62" s="1"/>
  <c r="G22"/>
  <c r="G62" s="1"/>
  <c r="E64"/>
  <c r="K63"/>
  <c r="E62"/>
  <c r="F85"/>
  <c r="F84" s="1"/>
  <c r="F76"/>
  <c r="F75" s="1"/>
  <c r="F68"/>
  <c r="F66" s="1"/>
  <c r="F64" s="1"/>
  <c r="H66"/>
  <c r="H64" s="1"/>
  <c r="F55"/>
  <c r="H38"/>
  <c r="H62" s="1"/>
  <c r="F26"/>
  <c r="F25" s="1"/>
  <c r="F23"/>
  <c r="F22" s="1"/>
  <c r="F80"/>
  <c r="F60"/>
  <c r="H63" l="1"/>
  <c r="H103"/>
  <c r="E63"/>
  <c r="E103"/>
  <c r="G63"/>
  <c r="G103"/>
  <c r="J63"/>
  <c r="J103"/>
  <c r="F54"/>
  <c r="F62" s="1"/>
  <c r="I63"/>
  <c r="I103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<sst xmlns="http://schemas.openxmlformats.org/spreadsheetml/2006/main" count="241" uniqueCount="172">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</sst>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2/B1_2017_0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42794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306808</v>
          </cell>
          <cell r="H90">
            <v>0</v>
          </cell>
          <cell r="I90">
            <v>10600</v>
          </cell>
          <cell r="J90">
            <v>0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48431</v>
          </cell>
          <cell r="H108">
            <v>0</v>
          </cell>
          <cell r="I108">
            <v>0</v>
          </cell>
          <cell r="J108">
            <v>0</v>
          </cell>
        </row>
        <row r="112">
          <cell r="E112">
            <v>0</v>
          </cell>
          <cell r="G112">
            <v>4088</v>
          </cell>
          <cell r="H112">
            <v>0</v>
          </cell>
          <cell r="I112">
            <v>9</v>
          </cell>
          <cell r="J112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96759</v>
          </cell>
          <cell r="H186">
            <v>0</v>
          </cell>
          <cell r="I186">
            <v>0</v>
          </cell>
          <cell r="J186">
            <v>15544</v>
          </cell>
        </row>
        <row r="189">
          <cell r="E189">
            <v>40000</v>
          </cell>
          <cell r="G189">
            <v>2164</v>
          </cell>
          <cell r="H189">
            <v>0</v>
          </cell>
          <cell r="I189">
            <v>2942</v>
          </cell>
          <cell r="J189">
            <v>358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28168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48343</v>
          </cell>
          <cell r="H204">
            <v>0</v>
          </cell>
          <cell r="I204">
            <v>1882</v>
          </cell>
          <cell r="J204">
            <v>0</v>
          </cell>
        </row>
        <row r="222">
          <cell r="E222">
            <v>6000</v>
          </cell>
          <cell r="G222">
            <v>0</v>
          </cell>
          <cell r="H222">
            <v>0</v>
          </cell>
          <cell r="I222">
            <v>729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10026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44070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-204484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-447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4609</v>
          </cell>
          <cell r="H587">
            <v>0</v>
          </cell>
          <cell r="I587">
            <v>-4609</v>
          </cell>
          <cell r="J587">
            <v>0</v>
          </cell>
        </row>
        <row r="590">
          <cell r="E590">
            <v>0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Мария Стоянова</v>
          </cell>
        </row>
        <row r="601">
          <cell r="B601">
            <v>42744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42794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369936</v>
      </c>
      <c r="G22" s="330">
        <f>+G23+G25+G36+G37</f>
        <v>359327</v>
      </c>
      <c r="H22" s="329">
        <f>+H23+H25+H36+H37</f>
        <v>0</v>
      </c>
      <c r="I22" s="329">
        <f>+I23+I25+I36+I37</f>
        <v>10609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369936</v>
      </c>
      <c r="G25" s="321">
        <f>+G26+G30+G31+G32+G33</f>
        <v>359327</v>
      </c>
      <c r="H25" s="320">
        <f>+H26+H30+H31+H32+H33</f>
        <v>0</v>
      </c>
      <c r="I25" s="320">
        <f>+I26+I30+I31+I32+I33</f>
        <v>10609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317408</v>
      </c>
      <c r="G30" s="287">
        <f>[1]OTCHET!G90+[1]OTCHET!G93+[1]OTCHET!G94</f>
        <v>306808</v>
      </c>
      <c r="H30" s="286">
        <f>[1]OTCHET!H90+[1]OTCHET!H93+[1]OTCHET!H94</f>
        <v>0</v>
      </c>
      <c r="I30" s="286">
        <f>[1]OTCHET!I90+[1]OTCHET!I93+[1]OTCHET!I94</f>
        <v>10600</v>
      </c>
      <c r="J30" s="285">
        <f>[1]OTCHET!J90+[1]OTCHET!J93+[1]OTCHET!J94</f>
        <v>0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48431</v>
      </c>
      <c r="G31" s="83">
        <f>[1]OTCHET!G108</f>
        <v>48431</v>
      </c>
      <c r="H31" s="82">
        <f>[1]OTCHET!H108</f>
        <v>0</v>
      </c>
      <c r="I31" s="82">
        <f>[1]OTCHET!I108</f>
        <v>0</v>
      </c>
      <c r="J31" s="81">
        <f>[1]OTCHET!J108</f>
        <v>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4097</v>
      </c>
      <c r="G32" s="83">
        <f>[1]OTCHET!G112+[1]OTCHET!G120+[1]OTCHET!G136+[1]OTCHET!G137</f>
        <v>4088</v>
      </c>
      <c r="H32" s="82">
        <f>[1]OTCHET!H112+[1]OTCHET!H120+[1]OTCHET!H136+[1]OTCHET!H137</f>
        <v>0</v>
      </c>
      <c r="I32" s="82">
        <f>[1]OTCHET!I112+[1]OTCHET!I120+[1]OTCHET!I136+[1]OTCHET!I137</f>
        <v>9</v>
      </c>
      <c r="J32" s="81">
        <f>[1]OTCHET!J112+[1]OTCHET!J120+[1]OTCHET!J136+[1]OTCHET!J137</f>
        <v>0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209075</v>
      </c>
      <c r="G38" s="252">
        <f>SUM(G39:G53)-G44-G46-G51-G52</f>
        <v>159452</v>
      </c>
      <c r="H38" s="251">
        <f>SUM(H39:H53)-H44-H46-H51-H52</f>
        <v>0</v>
      </c>
      <c r="I38" s="251">
        <f>SUM(I39:I53)-I44-I46-I51-I52</f>
        <v>5553</v>
      </c>
      <c r="J38" s="250">
        <f>SUM(J39:J53)-J44-J46-J51-J52</f>
        <v>44070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112303</v>
      </c>
      <c r="G39" s="244">
        <f>[1]OTCHET!G186</f>
        <v>96759</v>
      </c>
      <c r="H39" s="243">
        <f>[1]OTCHET!H186</f>
        <v>0</v>
      </c>
      <c r="I39" s="243">
        <f>[1]OTCHET!I186</f>
        <v>0</v>
      </c>
      <c r="J39" s="242">
        <f>[1]OTCHET!J186</f>
        <v>15544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5464</v>
      </c>
      <c r="G40" s="83">
        <f>[1]OTCHET!G189</f>
        <v>2164</v>
      </c>
      <c r="H40" s="82">
        <f>[1]OTCHET!H189</f>
        <v>0</v>
      </c>
      <c r="I40" s="82">
        <f>[1]OTCHET!I189</f>
        <v>2942</v>
      </c>
      <c r="J40" s="81">
        <f>[1]OTCHET!J189</f>
        <v>358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28168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28168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50954</v>
      </c>
      <c r="G42" s="83">
        <f>+[1]OTCHET!G204+[1]OTCHET!G222+[1]OTCHET!G271</f>
        <v>48343</v>
      </c>
      <c r="H42" s="82">
        <f>+[1]OTCHET!H204+[1]OTCHET!H222+[1]OTCHET!H271</f>
        <v>0</v>
      </c>
      <c r="I42" s="82">
        <f>+[1]OTCHET!I204+[1]OTCHET!I222+[1]OTCHET!I271</f>
        <v>2611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12186</v>
      </c>
      <c r="G48" s="83">
        <f>[1]OTCHET!G275+[1]OTCHET!G276+[1]OTCHET!G284+[1]OTCHET!G287</f>
        <v>12186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44070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44070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44070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44070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204931</v>
      </c>
      <c r="G62" s="160">
        <f>+G22-G38+G54-G61</f>
        <v>199875</v>
      </c>
      <c r="H62" s="159">
        <f>+H22-H38+H54-H61</f>
        <v>0</v>
      </c>
      <c r="I62" s="159">
        <f>+I22-I38+I54-I61</f>
        <v>5056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-204931</v>
      </c>
      <c r="G64" s="146">
        <f>SUM(+G66+G74+G75+G82+G83+G84+G87+G88+G89+G90+G91+G92+G93)</f>
        <v>-199875</v>
      </c>
      <c r="H64" s="145">
        <f>SUM(+H66+H74+H75+H82+H83+H84+H87+H88+H89+H90+H91+H92+H93)</f>
        <v>0</v>
      </c>
      <c r="I64" s="145">
        <f>SUM(+I66+I74+I75+I82+I83+I84+I87+I88+I89+I90+I91+I92+I93)</f>
        <v>-5056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-204931</v>
      </c>
      <c r="G89" s="83">
        <f>+[1]OTCHET!G569+[1]OTCHET!G570+[1]OTCHET!G571+[1]OTCHET!G572+[1]OTCHET!G573+[1]OTCHET!G574+[1]OTCHET!G575</f>
        <v>-204484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-447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4609</v>
      </c>
      <c r="H93" s="75">
        <f>[1]OTCHET!H587</f>
        <v>0</v>
      </c>
      <c r="I93" s="75">
        <f>[1]OTCHET!I587</f>
        <v>-4609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0</v>
      </c>
      <c r="H94" s="66">
        <f>+[1]OTCHET!H590</f>
        <v>0</v>
      </c>
      <c r="I94" s="66">
        <f>+[1]OTCHET!I590</f>
        <v>0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42744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Мария Стоянова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2017-03-16T13:54:49Z</dcterms:created>
  <dcterms:modified xsi:type="dcterms:W3CDTF">2017-03-16T13:55:20Z</dcterms:modified>
</cp:coreProperties>
</file>