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H22" s="1"/>
  <c r="I23"/>
  <c r="J23"/>
  <c r="J22" s="1"/>
  <c r="F24"/>
  <c r="K25"/>
  <c r="K22" s="1"/>
  <c r="K62" s="1"/>
  <c r="L25"/>
  <c r="L22" s="1"/>
  <c r="L62" s="1"/>
  <c r="M25"/>
  <c r="M22" s="1"/>
  <c r="M62" s="1"/>
  <c r="E26"/>
  <c r="E25" s="1"/>
  <c r="G26"/>
  <c r="G25" s="1"/>
  <c r="H26"/>
  <c r="H25" s="1"/>
  <c r="I26"/>
  <c r="I25" s="1"/>
  <c r="J26"/>
  <c r="J25" s="1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E54" s="1"/>
  <c r="G55"/>
  <c r="G54" s="1"/>
  <c r="H55"/>
  <c r="H54" s="1"/>
  <c r="I55"/>
  <c r="I54" s="1"/>
  <c r="J55"/>
  <c r="J54" s="1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E64" s="1"/>
  <c r="G67"/>
  <c r="G66" s="1"/>
  <c r="H67"/>
  <c r="H66" s="1"/>
  <c r="H64" s="1"/>
  <c r="I67"/>
  <c r="I66" s="1"/>
  <c r="J67"/>
  <c r="J66" s="1"/>
  <c r="J64" s="1"/>
  <c r="K67"/>
  <c r="K66" s="1"/>
  <c r="L67"/>
  <c r="L66" s="1"/>
  <c r="M67"/>
  <c r="M66" s="1"/>
  <c r="E68"/>
  <c r="G68"/>
  <c r="H68"/>
  <c r="F68" s="1"/>
  <c r="I68"/>
  <c r="J68"/>
  <c r="K68"/>
  <c r="L68"/>
  <c r="M68"/>
  <c r="E69"/>
  <c r="G69"/>
  <c r="F69" s="1"/>
  <c r="H69"/>
  <c r="I69"/>
  <c r="J69"/>
  <c r="K69"/>
  <c r="L69"/>
  <c r="M69"/>
  <c r="E70"/>
  <c r="G70"/>
  <c r="H70"/>
  <c r="F70" s="1"/>
  <c r="I70"/>
  <c r="J70"/>
  <c r="K70"/>
  <c r="L70"/>
  <c r="M70"/>
  <c r="E71"/>
  <c r="G71"/>
  <c r="F71" s="1"/>
  <c r="H71"/>
  <c r="I71"/>
  <c r="J71"/>
  <c r="K71"/>
  <c r="L71"/>
  <c r="M71"/>
  <c r="E72"/>
  <c r="G72"/>
  <c r="H72"/>
  <c r="F72" s="1"/>
  <c r="I72"/>
  <c r="J72"/>
  <c r="K72"/>
  <c r="L72"/>
  <c r="M72"/>
  <c r="E73"/>
  <c r="G73"/>
  <c r="F73" s="1"/>
  <c r="H73"/>
  <c r="I73"/>
  <c r="J73"/>
  <c r="K73"/>
  <c r="L73"/>
  <c r="M73"/>
  <c r="E74"/>
  <c r="G74"/>
  <c r="H74"/>
  <c r="F74" s="1"/>
  <c r="I74"/>
  <c r="J74"/>
  <c r="K74"/>
  <c r="L74"/>
  <c r="M74"/>
  <c r="K75"/>
  <c r="L75"/>
  <c r="M75"/>
  <c r="E76"/>
  <c r="G76"/>
  <c r="H76"/>
  <c r="H75" s="1"/>
  <c r="I76"/>
  <c r="J76"/>
  <c r="J75" s="1"/>
  <c r="E77"/>
  <c r="G77"/>
  <c r="H77"/>
  <c r="F77" s="1"/>
  <c r="I77"/>
  <c r="J77"/>
  <c r="E78"/>
  <c r="G78"/>
  <c r="H78"/>
  <c r="F78" s="1"/>
  <c r="I78"/>
  <c r="J78"/>
  <c r="F79"/>
  <c r="E80"/>
  <c r="E75" s="1"/>
  <c r="G80"/>
  <c r="F80" s="1"/>
  <c r="H80"/>
  <c r="I80"/>
  <c r="I75" s="1"/>
  <c r="J80"/>
  <c r="E81"/>
  <c r="G81"/>
  <c r="F81" s="1"/>
  <c r="H81"/>
  <c r="I81"/>
  <c r="J81"/>
  <c r="E82"/>
  <c r="G82"/>
  <c r="F82" s="1"/>
  <c r="H82"/>
  <c r="I82"/>
  <c r="J82"/>
  <c r="E83"/>
  <c r="G83"/>
  <c r="F83" s="1"/>
  <c r="H83"/>
  <c r="I83"/>
  <c r="J83"/>
  <c r="E84"/>
  <c r="G84"/>
  <c r="I84"/>
  <c r="K84"/>
  <c r="L84"/>
  <c r="M84"/>
  <c r="E85"/>
  <c r="G85"/>
  <c r="H85"/>
  <c r="H84" s="1"/>
  <c r="I85"/>
  <c r="J85"/>
  <c r="J84" s="1"/>
  <c r="E86"/>
  <c r="G86"/>
  <c r="H86"/>
  <c r="F86" s="1"/>
  <c r="I86"/>
  <c r="J86"/>
  <c r="E87"/>
  <c r="G87"/>
  <c r="H87"/>
  <c r="F87" s="1"/>
  <c r="I87"/>
  <c r="J87"/>
  <c r="E88"/>
  <c r="G88"/>
  <c r="H88"/>
  <c r="F88" s="1"/>
  <c r="I88"/>
  <c r="J88"/>
  <c r="E89"/>
  <c r="G89"/>
  <c r="H89"/>
  <c r="F89" s="1"/>
  <c r="I89"/>
  <c r="J89"/>
  <c r="E90"/>
  <c r="G90"/>
  <c r="H90"/>
  <c r="F90" s="1"/>
  <c r="I90"/>
  <c r="J90"/>
  <c r="E91"/>
  <c r="G91"/>
  <c r="H91"/>
  <c r="F91" s="1"/>
  <c r="I91"/>
  <c r="J91"/>
  <c r="E92"/>
  <c r="G92"/>
  <c r="H92"/>
  <c r="F92" s="1"/>
  <c r="I92"/>
  <c r="J92"/>
  <c r="E93"/>
  <c r="G93"/>
  <c r="H93"/>
  <c r="F93" s="1"/>
  <c r="I93"/>
  <c r="J93"/>
  <c r="E94"/>
  <c r="G94"/>
  <c r="H94"/>
  <c r="F94" s="1"/>
  <c r="I94"/>
  <c r="J94"/>
  <c r="B105"/>
  <c r="G105"/>
  <c r="H105"/>
  <c r="J105"/>
  <c r="E108"/>
  <c r="E112"/>
  <c r="I112"/>
  <c r="L64" l="1"/>
  <c r="M64"/>
  <c r="M63" s="1"/>
  <c r="K64"/>
  <c r="K63" s="1"/>
  <c r="I64"/>
  <c r="L63"/>
  <c r="I22"/>
  <c r="I62" s="1"/>
  <c r="G22"/>
  <c r="G62" s="1"/>
  <c r="J62"/>
  <c r="H62"/>
  <c r="E62"/>
  <c r="F85"/>
  <c r="F84" s="1"/>
  <c r="F76"/>
  <c r="F75" s="1"/>
  <c r="G75"/>
  <c r="G64" s="1"/>
  <c r="F55"/>
  <c r="F54" s="1"/>
  <c r="F26"/>
  <c r="F25" s="1"/>
  <c r="F23"/>
  <c r="F22" s="1"/>
  <c r="F67"/>
  <c r="F66" s="1"/>
  <c r="F44"/>
  <c r="F38" s="1"/>
  <c r="H63" l="1"/>
  <c r="H103"/>
  <c r="G63"/>
  <c r="G103"/>
  <c r="F64"/>
  <c r="E63"/>
  <c r="E103"/>
  <c r="J63"/>
  <c r="J103"/>
  <c r="I63"/>
  <c r="I103"/>
  <c r="F62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<sst xmlns="http://schemas.openxmlformats.org/spreadsheetml/2006/main" count="241" uniqueCount="172">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</sst>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CHET_2017/otchet_03/B3_2017_3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43008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774515</v>
          </cell>
          <cell r="H90">
            <v>0</v>
          </cell>
          <cell r="I90">
            <v>17929</v>
          </cell>
          <cell r="J90">
            <v>4978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236252</v>
          </cell>
          <cell r="H108">
            <v>0</v>
          </cell>
          <cell r="I108">
            <v>0</v>
          </cell>
          <cell r="J108">
            <v>7000</v>
          </cell>
        </row>
        <row r="112">
          <cell r="E112">
            <v>0</v>
          </cell>
          <cell r="G112">
            <v>9329</v>
          </cell>
          <cell r="H112">
            <v>0</v>
          </cell>
          <cell r="I112">
            <v>4168</v>
          </cell>
          <cell r="J112">
            <v>-11978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750900</v>
          </cell>
          <cell r="G186">
            <v>441010</v>
          </cell>
          <cell r="H186">
            <v>0</v>
          </cell>
          <cell r="I186">
            <v>-70</v>
          </cell>
          <cell r="J186">
            <v>70662</v>
          </cell>
        </row>
        <row r="189">
          <cell r="E189">
            <v>34000</v>
          </cell>
          <cell r="G189">
            <v>18123</v>
          </cell>
          <cell r="H189">
            <v>0</v>
          </cell>
          <cell r="I189">
            <v>7724</v>
          </cell>
          <cell r="J189">
            <v>1151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126638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233244</v>
          </cell>
          <cell r="H204">
            <v>0</v>
          </cell>
          <cell r="I204">
            <v>14939</v>
          </cell>
          <cell r="J204">
            <v>0</v>
          </cell>
        </row>
        <row r="222">
          <cell r="E222">
            <v>6000</v>
          </cell>
          <cell r="G222">
            <v>4902</v>
          </cell>
          <cell r="H222">
            <v>0</v>
          </cell>
          <cell r="I222">
            <v>861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198451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-301503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-1019</v>
          </cell>
          <cell r="J573">
            <v>0</v>
          </cell>
        </row>
        <row r="574">
          <cell r="G574">
            <v>0</v>
          </cell>
          <cell r="H574">
            <v>0</v>
          </cell>
          <cell r="I574">
            <v>-381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-2757</v>
          </cell>
          <cell r="H587">
            <v>0</v>
          </cell>
          <cell r="I587">
            <v>2757</v>
          </cell>
          <cell r="J587">
            <v>0</v>
          </cell>
        </row>
        <row r="590">
          <cell r="E590">
            <v>0</v>
          </cell>
          <cell r="G590">
            <v>-10396</v>
          </cell>
          <cell r="I590">
            <v>10396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43018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43008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1042193</v>
      </c>
      <c r="G22" s="330">
        <f>+G23+G25+G36+G37</f>
        <v>1020096</v>
      </c>
      <c r="H22" s="329">
        <f>+H23+H25+H36+H37</f>
        <v>0</v>
      </c>
      <c r="I22" s="329">
        <f>+I23+I25+I36+I37</f>
        <v>22097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1042193</v>
      </c>
      <c r="G25" s="321">
        <f>+G26+G30+G31+G32+G33</f>
        <v>1020096</v>
      </c>
      <c r="H25" s="320">
        <f>+H26+H30+H31+H32+H33</f>
        <v>0</v>
      </c>
      <c r="I25" s="320">
        <f>+I26+I30+I31+I32+I33</f>
        <v>22097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797422</v>
      </c>
      <c r="G30" s="287">
        <f>[1]OTCHET!G90+[1]OTCHET!G93+[1]OTCHET!G94</f>
        <v>774515</v>
      </c>
      <c r="H30" s="286">
        <f>[1]OTCHET!H90+[1]OTCHET!H93+[1]OTCHET!H94</f>
        <v>0</v>
      </c>
      <c r="I30" s="286">
        <f>[1]OTCHET!I90+[1]OTCHET!I93+[1]OTCHET!I94</f>
        <v>17929</v>
      </c>
      <c r="J30" s="285">
        <f>[1]OTCHET!J90+[1]OTCHET!J93+[1]OTCHET!J94</f>
        <v>4978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243252</v>
      </c>
      <c r="G31" s="83">
        <f>[1]OTCHET!G108</f>
        <v>236252</v>
      </c>
      <c r="H31" s="82">
        <f>[1]OTCHET!H108</f>
        <v>0</v>
      </c>
      <c r="I31" s="82">
        <f>[1]OTCHET!I108</f>
        <v>0</v>
      </c>
      <c r="J31" s="81">
        <f>[1]OTCHET!J108</f>
        <v>7000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1519</v>
      </c>
      <c r="G32" s="83">
        <f>[1]OTCHET!G112+[1]OTCHET!G120+[1]OTCHET!G136+[1]OTCHET!G137</f>
        <v>9329</v>
      </c>
      <c r="H32" s="82">
        <f>[1]OTCHET!H112+[1]OTCHET!H120+[1]OTCHET!H136+[1]OTCHET!H137</f>
        <v>0</v>
      </c>
      <c r="I32" s="82">
        <f>[1]OTCHET!I112+[1]OTCHET!I120+[1]OTCHET!I136+[1]OTCHET!I137</f>
        <v>4168</v>
      </c>
      <c r="J32" s="81">
        <f>[1]OTCHET!J112+[1]OTCHET!J120+[1]OTCHET!J136+[1]OTCHET!J137</f>
        <v>-11978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937741</v>
      </c>
      <c r="G38" s="252">
        <f>SUM(G39:G53)-G44-G46-G51-G52</f>
        <v>715836</v>
      </c>
      <c r="H38" s="251">
        <f>SUM(H39:H53)-H44-H46-H51-H52</f>
        <v>0</v>
      </c>
      <c r="I38" s="251">
        <f>SUM(I39:I53)-I44-I46-I51-I52</f>
        <v>23454</v>
      </c>
      <c r="J38" s="250">
        <f>SUM(J39:J53)-J44-J46-J51-J52</f>
        <v>198451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750900</v>
      </c>
      <c r="F39" s="245">
        <f>+G39+H39+I39+J39</f>
        <v>511602</v>
      </c>
      <c r="G39" s="244">
        <f>[1]OTCHET!G186</f>
        <v>441010</v>
      </c>
      <c r="H39" s="243">
        <f>[1]OTCHET!H186</f>
        <v>0</v>
      </c>
      <c r="I39" s="243">
        <f>[1]OTCHET!I186</f>
        <v>-70</v>
      </c>
      <c r="J39" s="242">
        <f>[1]OTCHET!J186</f>
        <v>70662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34000</v>
      </c>
      <c r="F40" s="84">
        <f>+G40+H40+I40+J40</f>
        <v>26998</v>
      </c>
      <c r="G40" s="83">
        <f>[1]OTCHET!G189</f>
        <v>18123</v>
      </c>
      <c r="H40" s="82">
        <f>[1]OTCHET!H189</f>
        <v>0</v>
      </c>
      <c r="I40" s="82">
        <f>[1]OTCHET!I189</f>
        <v>7724</v>
      </c>
      <c r="J40" s="81">
        <f>[1]OTCHET!J189</f>
        <v>1151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126638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126638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258640</v>
      </c>
      <c r="G42" s="83">
        <f>+[1]OTCHET!G204+[1]OTCHET!G222+[1]OTCHET!G271</f>
        <v>242840</v>
      </c>
      <c r="H42" s="82">
        <f>+[1]OTCHET!H204+[1]OTCHET!H222+[1]OTCHET!H271</f>
        <v>0</v>
      </c>
      <c r="I42" s="82">
        <f>+[1]OTCHET!I204+[1]OTCHET!I222+[1]OTCHET!I271</f>
        <v>15800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13863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198451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198451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198451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198451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302903</v>
      </c>
      <c r="G62" s="160">
        <f>+G22-G38+G54-G61</f>
        <v>304260</v>
      </c>
      <c r="H62" s="159">
        <f>+H22-H38+H54-H61</f>
        <v>0</v>
      </c>
      <c r="I62" s="159">
        <f>+I22-I38+I54-I61</f>
        <v>-1357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-302903</v>
      </c>
      <c r="G64" s="146">
        <f>SUM(+G66+G74+G75+G82+G83+G84+G87+G88+G89+G90+G91+G92+G93)</f>
        <v>-304260</v>
      </c>
      <c r="H64" s="145">
        <f>SUM(+H66+H74+H75+H82+H83+H84+H87+H88+H89+H90+H91+H92+H93)</f>
        <v>0</v>
      </c>
      <c r="I64" s="145">
        <f>SUM(+I66+I74+I75+I82+I83+I84+I87+I88+I89+I90+I91+I92+I93)</f>
        <v>1357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-302903</v>
      </c>
      <c r="G89" s="83">
        <f>+[1]OTCHET!G569+[1]OTCHET!G570+[1]OTCHET!G571+[1]OTCHET!G572+[1]OTCHET!G573+[1]OTCHET!G574+[1]OTCHET!G575</f>
        <v>-301503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-1400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-2757</v>
      </c>
      <c r="H93" s="75">
        <f>[1]OTCHET!H587</f>
        <v>0</v>
      </c>
      <c r="I93" s="75">
        <f>[1]OTCHET!I587</f>
        <v>2757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-10396</v>
      </c>
      <c r="H94" s="66">
        <f>+[1]OTCHET!H590</f>
        <v>0</v>
      </c>
      <c r="I94" s="66">
        <f>+[1]OTCHET!I590</f>
        <v>10396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43018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2017-10-31T09:13:38Z</dcterms:created>
  <dcterms:modified xsi:type="dcterms:W3CDTF">2017-10-31T09:14:56Z</dcterms:modified>
</cp:coreProperties>
</file>