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H25" s="1"/>
  <c r="H22" s="1"/>
  <c r="I31"/>
  <c r="J31"/>
  <c r="J25" s="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G39" s="1"/>
  <c r="G38" s="1"/>
  <c r="H40"/>
  <c r="H39" s="1"/>
  <c r="H38" s="1"/>
  <c r="I40"/>
  <c r="I39" s="1"/>
  <c r="I38" s="1"/>
  <c r="J40"/>
  <c r="J39" s="1"/>
  <c r="J38" s="1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E56" s="1"/>
  <c r="G57"/>
  <c r="G56" s="1"/>
  <c r="H57"/>
  <c r="H56" s="1"/>
  <c r="I57"/>
  <c r="I56" s="1"/>
  <c r="J57"/>
  <c r="J56" s="1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E68" s="1"/>
  <c r="G69"/>
  <c r="G68" s="1"/>
  <c r="H69"/>
  <c r="H68" s="1"/>
  <c r="I69"/>
  <c r="I68" s="1"/>
  <c r="J69"/>
  <c r="J68" s="1"/>
  <c r="K69"/>
  <c r="K68" s="1"/>
  <c r="L69"/>
  <c r="L68" s="1"/>
  <c r="M69"/>
  <c r="M68" s="1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E75"/>
  <c r="G75"/>
  <c r="F75" s="1"/>
  <c r="H75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H77" s="1"/>
  <c r="I78"/>
  <c r="I77" s="1"/>
  <c r="J78"/>
  <c r="J77" s="1"/>
  <c r="E79"/>
  <c r="G79"/>
  <c r="F79" s="1"/>
  <c r="H79"/>
  <c r="I79"/>
  <c r="J79"/>
  <c r="E80"/>
  <c r="G80"/>
  <c r="F80" s="1"/>
  <c r="H80"/>
  <c r="I80"/>
  <c r="J80"/>
  <c r="F81"/>
  <c r="E82"/>
  <c r="G82"/>
  <c r="H82"/>
  <c r="F82" s="1"/>
  <c r="I82"/>
  <c r="J82"/>
  <c r="E83"/>
  <c r="G83"/>
  <c r="H83"/>
  <c r="F83" s="1"/>
  <c r="I83"/>
  <c r="J83"/>
  <c r="E84"/>
  <c r="G84"/>
  <c r="H84"/>
  <c r="F84" s="1"/>
  <c r="I84"/>
  <c r="J84"/>
  <c r="E85"/>
  <c r="G85"/>
  <c r="H85"/>
  <c r="F85" s="1"/>
  <c r="I85"/>
  <c r="J85"/>
  <c r="K86"/>
  <c r="L86"/>
  <c r="M86"/>
  <c r="E87"/>
  <c r="E86" s="1"/>
  <c r="G87"/>
  <c r="G86" s="1"/>
  <c r="H87"/>
  <c r="H86" s="1"/>
  <c r="I87"/>
  <c r="I86" s="1"/>
  <c r="J87"/>
  <c r="J86" s="1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K66"/>
  <c r="J66"/>
  <c r="H66"/>
  <c r="E66"/>
  <c r="L65"/>
  <c r="I22"/>
  <c r="I64" s="1"/>
  <c r="G22"/>
  <c r="G64" s="1"/>
  <c r="I66"/>
  <c r="G66"/>
  <c r="H64"/>
  <c r="M65"/>
  <c r="K65"/>
  <c r="J22"/>
  <c r="J64" s="1"/>
  <c r="E64"/>
  <c r="F87"/>
  <c r="F86" s="1"/>
  <c r="F78"/>
  <c r="F77" s="1"/>
  <c r="F57"/>
  <c r="F56" s="1"/>
  <c r="F26"/>
  <c r="F25" s="1"/>
  <c r="F23"/>
  <c r="F22" s="1"/>
  <c r="F69"/>
  <c r="F68" s="1"/>
  <c r="F40"/>
  <c r="F39" s="1"/>
  <c r="F38" s="1"/>
  <c r="E65" l="1"/>
  <c r="E105"/>
  <c r="H65"/>
  <c r="H105"/>
  <c r="I65"/>
  <c r="I105"/>
  <c r="F64"/>
  <c r="F66"/>
  <c r="J65"/>
  <c r="J105"/>
  <c r="G65"/>
  <c r="G105"/>
  <c r="F65" l="1"/>
  <c r="B105" s="1"/>
  <c r="F105"/>
  <c r="B6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<sst xmlns="http://schemas.openxmlformats.org/spreadsheetml/2006/main" count="247" uniqueCount="175">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</sst>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CHET_2018\otchet_III\B3_2018_03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F9">
            <v>43373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646963</v>
          </cell>
          <cell r="H91">
            <v>0</v>
          </cell>
          <cell r="I91">
            <v>3275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304580</v>
          </cell>
          <cell r="H109">
            <v>0</v>
          </cell>
          <cell r="I109">
            <v>0</v>
          </cell>
          <cell r="J109">
            <v>6122</v>
          </cell>
        </row>
        <row r="113">
          <cell r="E113">
            <v>0</v>
          </cell>
          <cell r="G113">
            <v>3315</v>
          </cell>
          <cell r="H113">
            <v>0</v>
          </cell>
          <cell r="I113">
            <v>5600</v>
          </cell>
          <cell r="J113">
            <v>-7430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486109</v>
          </cell>
          <cell r="H188">
            <v>0</v>
          </cell>
          <cell r="I188">
            <v>-359</v>
          </cell>
          <cell r="J188">
            <v>78222</v>
          </cell>
        </row>
        <row r="191">
          <cell r="E191">
            <v>57000</v>
          </cell>
          <cell r="G191">
            <v>32588</v>
          </cell>
          <cell r="H191">
            <v>0</v>
          </cell>
          <cell r="I191">
            <v>2421</v>
          </cell>
          <cell r="J191">
            <v>319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142617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226801</v>
          </cell>
          <cell r="H206">
            <v>0</v>
          </cell>
          <cell r="I206">
            <v>9300</v>
          </cell>
          <cell r="J206">
            <v>0</v>
          </cell>
        </row>
        <row r="224">
          <cell r="E224">
            <v>6000</v>
          </cell>
          <cell r="G224">
            <v>2750</v>
          </cell>
          <cell r="H224">
            <v>0</v>
          </cell>
          <cell r="I224">
            <v>455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34543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-153216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221158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-1764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-186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-4892</v>
          </cell>
          <cell r="H593">
            <v>0</v>
          </cell>
          <cell r="I593">
            <v>4892</v>
          </cell>
          <cell r="J593">
            <v>0</v>
          </cell>
        </row>
        <row r="596">
          <cell r="E596">
            <v>0</v>
          </cell>
          <cell r="G596">
            <v>-6767</v>
          </cell>
          <cell r="I596">
            <v>6767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43388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противодействие на корупцията и за отнемане на незаконно придобитото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„Научно-производствен център“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>
        <f>+[1]OTCHET!B9</f>
        <v>0</v>
      </c>
      <c r="C11" s="444"/>
      <c r="D11" s="444"/>
      <c r="E11" s="443" t="s">
        <v>174</v>
      </c>
      <c r="F11" s="442">
        <f>[1]OTCHET!F9</f>
        <v>43373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963733</v>
      </c>
      <c r="G22" s="357">
        <f>+G23+G25+G36+G37</f>
        <v>954858</v>
      </c>
      <c r="H22" s="356">
        <f>+H23+H25+H36+H37</f>
        <v>0</v>
      </c>
      <c r="I22" s="356">
        <f>+I23+I25+I36+I37</f>
        <v>8875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963733</v>
      </c>
      <c r="G25" s="343">
        <f>+G26+G30+G31+G32+G33</f>
        <v>954858</v>
      </c>
      <c r="H25" s="342">
        <f>+H26+H30+H31+H32+H33</f>
        <v>0</v>
      </c>
      <c r="I25" s="342">
        <f>+I26+I30+I31+I32+I33</f>
        <v>8875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651546</v>
      </c>
      <c r="G30" s="231">
        <f>[1]OTCHET!G91+[1]OTCHET!G94+[1]OTCHET!G95</f>
        <v>646963</v>
      </c>
      <c r="H30" s="230">
        <f>[1]OTCHET!H91+[1]OTCHET!H94+[1]OTCHET!H95</f>
        <v>0</v>
      </c>
      <c r="I30" s="230">
        <f>[1]OTCHET!I91+[1]OTCHET!I94+[1]OTCHET!I95</f>
        <v>3275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310702</v>
      </c>
      <c r="G31" s="84">
        <f>[1]OTCHET!G109</f>
        <v>304580</v>
      </c>
      <c r="H31" s="83">
        <f>[1]OTCHET!H109</f>
        <v>0</v>
      </c>
      <c r="I31" s="83">
        <f>[1]OTCHET!I109</f>
        <v>0</v>
      </c>
      <c r="J31" s="82">
        <f>[1]OTCHET!J109</f>
        <v>6122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1485</v>
      </c>
      <c r="G32" s="84">
        <f>[1]OTCHET!G113+[1]OTCHET!G122+[1]OTCHET!G138+[1]OTCHET!G139</f>
        <v>3315</v>
      </c>
      <c r="H32" s="83">
        <f>[1]OTCHET!H113+[1]OTCHET!H122+[1]OTCHET!H138+[1]OTCHET!H139</f>
        <v>0</v>
      </c>
      <c r="I32" s="83">
        <f>[1]OTCHET!I113+[1]OTCHET!I122+[1]OTCHET!I138+[1]OTCHET!I139</f>
        <v>5600</v>
      </c>
      <c r="J32" s="82">
        <f>[1]OTCHET!J113+[1]OTCHET!J122+[1]OTCHET!J138+[1]OTCHET!J139</f>
        <v>-7430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1029725</v>
      </c>
      <c r="G38" s="277">
        <f>G39+G43+G44+G46+SUM(G48:G52)+G55</f>
        <v>796750</v>
      </c>
      <c r="H38" s="276">
        <f>H39+H43+H44+H46+SUM(H48:H52)+H55</f>
        <v>0</v>
      </c>
      <c r="I38" s="276">
        <f>I39+I43+I44+I46+SUM(I48:I52)+I55</f>
        <v>11817</v>
      </c>
      <c r="J38" s="275">
        <f>J39+J43+J44+J46+SUM(J48:J52)+J55</f>
        <v>221158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741917</v>
      </c>
      <c r="G39" s="269">
        <f>SUM(G40:G42)</f>
        <v>518697</v>
      </c>
      <c r="H39" s="268">
        <f>SUM(H40:H42)</f>
        <v>0</v>
      </c>
      <c r="I39" s="268">
        <f>SUM(I40:I42)</f>
        <v>2062</v>
      </c>
      <c r="J39" s="267">
        <f>SUM(J40:J42)</f>
        <v>221158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563972</v>
      </c>
      <c r="G40" s="261">
        <f>[1]OTCHET!G188</f>
        <v>486109</v>
      </c>
      <c r="H40" s="260">
        <f>[1]OTCHET!H188</f>
        <v>0</v>
      </c>
      <c r="I40" s="260">
        <f>[1]OTCHET!I188</f>
        <v>-359</v>
      </c>
      <c r="J40" s="259">
        <f>[1]OTCHET!J188</f>
        <v>78222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35328</v>
      </c>
      <c r="G41" s="253">
        <f>[1]OTCHET!G191</f>
        <v>32588</v>
      </c>
      <c r="H41" s="252">
        <f>[1]OTCHET!H191</f>
        <v>0</v>
      </c>
      <c r="I41" s="252">
        <f>[1]OTCHET!I191</f>
        <v>2421</v>
      </c>
      <c r="J41" s="251">
        <f>[1]OTCHET!J191</f>
        <v>319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142617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142617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245301</v>
      </c>
      <c r="G43" s="242">
        <f>+[1]OTCHET!G206+[1]OTCHET!G224+[1]OTCHET!G273</f>
        <v>235546</v>
      </c>
      <c r="H43" s="241">
        <f>+[1]OTCHET!H206+[1]OTCHET!H224+[1]OTCHET!H273</f>
        <v>0</v>
      </c>
      <c r="I43" s="241">
        <f>+[1]OTCHET!I206+[1]OTCHET!I224+[1]OTCHET!I273</f>
        <v>9755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42507</v>
      </c>
      <c r="G49" s="84">
        <f>[1]OTCHET!G277+[1]OTCHET!G278+[1]OTCHET!G286+[1]OTCHET!G289</f>
        <v>42507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67942</v>
      </c>
      <c r="G56" s="197">
        <f>+G57+G58+G62</f>
        <v>-153216</v>
      </c>
      <c r="H56" s="196">
        <f>+H57+H58+H62</f>
        <v>0</v>
      </c>
      <c r="I56" s="195">
        <f>+I57+I58+I62</f>
        <v>0</v>
      </c>
      <c r="J56" s="194">
        <f>+J57+J58+J62</f>
        <v>221158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-153216</v>
      </c>
      <c r="G57" s="98">
        <f>+[1]OTCHET!G363+[1]OTCHET!G377+[1]OTCHET!G390</f>
        <v>-153216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221158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221158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1950</v>
      </c>
      <c r="G64" s="161">
        <f>+G22-G38+G56-G63</f>
        <v>4892</v>
      </c>
      <c r="H64" s="160">
        <f>+H22-H38+H56-H63</f>
        <v>0</v>
      </c>
      <c r="I64" s="160">
        <f>+I22-I38+I56-I63</f>
        <v>-2942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-1950</v>
      </c>
      <c r="G66" s="147">
        <f>SUM(+G68+G76+G77+G84+G85+G86+G89+G90+G91+G92+G93+G94+G95)</f>
        <v>-4892</v>
      </c>
      <c r="H66" s="146">
        <f>SUM(+H68+H76+H77+H84+H85+H86+H89+H90+H91+H92+H93+H94+H95)</f>
        <v>0</v>
      </c>
      <c r="I66" s="146">
        <f>SUM(+I68+I76+I77+I84+I85+I86+I89+I90+I91+I92+I93+I94+I95)</f>
        <v>2942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-1950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-1950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-4892</v>
      </c>
      <c r="H95" s="76">
        <f>[1]OTCHET!H593</f>
        <v>0</v>
      </c>
      <c r="I95" s="76">
        <f>[1]OTCHET!I593</f>
        <v>4892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-6767</v>
      </c>
      <c r="H96" s="67">
        <f>+[1]OTCHET!H596</f>
        <v>0</v>
      </c>
      <c r="I96" s="67">
        <f>+[1]OTCHET!I596</f>
        <v>6767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43388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2018-10-23T10:46:49Z</dcterms:created>
  <dcterms:modified xsi:type="dcterms:W3CDTF">2018-10-23T10:47:47Z</dcterms:modified>
</cp:coreProperties>
</file>